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7440"/>
  </bookViews>
  <sheets>
    <sheet name="Aziend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__________Irc05">#REF!</definedName>
    <definedName name="____________Irc05">#REF!</definedName>
    <definedName name="___________Irc05">#REF!</definedName>
    <definedName name="__________Irc05">#REF!</definedName>
    <definedName name="_________Irc05">#REF!</definedName>
    <definedName name="________Irc05">#REF!</definedName>
    <definedName name="_______Irc05">#REF!</definedName>
    <definedName name="______Irc05">#REF!</definedName>
    <definedName name="_____Irc05">#REF!</definedName>
    <definedName name="____Irc05">#REF!</definedName>
    <definedName name="___Irc05">#REF!</definedName>
    <definedName name="__Irc05">#REF!</definedName>
    <definedName name="_07_12_ritenute">#REF!</definedName>
    <definedName name="_1_Excel_BuiltIn_Print_Area_4_1_1">'[1]Confronto con I Trimestre 2007'!#REF!</definedName>
    <definedName name="_10_Excel_BuiltIn_Print_Area_5_1_1">'[2]Confronto con IV Trimestre 2007'!#REF!</definedName>
    <definedName name="_15Excel_BuiltIn_Print_Area_4_1_1">'[2]Confronto con I Trimestre 2007'!#REF!</definedName>
    <definedName name="_2_Excel_BuiltIn_Print_Area_4_1_1">'[2]Confronto con I Trimestre 2007'!#REF!</definedName>
    <definedName name="_2_Excel_BuiltIn_Print_Area_5_1_1">'[1]Confronto con IV Trimestre 2007'!#REF!</definedName>
    <definedName name="_20Excel_BuiltIn_Print_Area_5_1_1">'[2]Confronto con IV Trimestre 2007'!#REF!</definedName>
    <definedName name="_3Excel_BuiltIn_Print_Area_4_1_1">'[1]Confronto con I Trimestre 2007'!#REF!</definedName>
    <definedName name="_4_Excel_BuiltIn_Print_Area_5_1_1">'[2]Confronto con IV Trimestre 2007'!#REF!</definedName>
    <definedName name="_4Excel_BuiltIn_Print_Area_5_1_1">'[1]Confronto con IV Trimestre 2007'!#REF!</definedName>
    <definedName name="_5_Excel_BuiltIn_Print_Area_4_1_1">'[2]Confronto con I Trimestre 2007'!#REF!</definedName>
    <definedName name="_6Excel_BuiltIn_Print_Area_4_1_1">'[2]Confronto con I Trimestre 2007'!#REF!</definedName>
    <definedName name="_8Excel_BuiltIn_Print_Area_5_1_1">'[2]Confronto con IV Trimestre 2007'!#REF!</definedName>
    <definedName name="_xlnm._FilterDatabase">#N/A</definedName>
    <definedName name="_Irc05">#REF!</definedName>
    <definedName name="a">'[3]TABELLE CALCOLO'!$CW$5:$CW$25</definedName>
    <definedName name="A___Dati_Anagrafici_Query">#REF!</definedName>
    <definedName name="A_FK_31c">[4]VALORI!$C$45</definedName>
    <definedName name="A_infantile">'[3]TABELLE CALCOLO'!$CW$5:$CW$25</definedName>
    <definedName name="A_infantile_pesi">'[3]TABELLE CALCOLO'!$CU$5:$CU$25</definedName>
    <definedName name="A_KF_1">[3]VALORI!$C$13</definedName>
    <definedName name="A_KF_10">[3]VALORI!$C$14</definedName>
    <definedName name="A_KF_11">[3]VALORI!$C$15</definedName>
    <definedName name="A_KF_12">[3]VALORI!$C$16</definedName>
    <definedName name="A_KF_2">[3]VALORI!$C$20</definedName>
    <definedName name="A_KF_21">[3]VALORI!$C$21</definedName>
    <definedName name="A_KF_22">[3]VALORI!$C$25</definedName>
    <definedName name="A_KF_220">[3]VALORI!$C$26</definedName>
    <definedName name="A_KF_221">[3]VALORI!$C$30</definedName>
    <definedName name="A_KF_2211">[3]VALORI!$C$29</definedName>
    <definedName name="A_KF_222">[3]VALORI!$C$32</definedName>
    <definedName name="A_KF_223">[3]VALORI!$C$31</definedName>
    <definedName name="A_KF_224">[3]VALORI!$C$33</definedName>
    <definedName name="A_KF_23">[3]VALORI!$C$22</definedName>
    <definedName name="A_KF_23C">[3]VALORI!$C$24</definedName>
    <definedName name="A_KF_24">[3]VALORI!$C$35</definedName>
    <definedName name="A_KF_2411">[3]VALORI!$C$34</definedName>
    <definedName name="A_KF_25">[3]VALORI!$C$36</definedName>
    <definedName name="A_KF_26">[3]VALORI!$C$37</definedName>
    <definedName name="A_KF_26C">[3]VALORI!$C$39</definedName>
    <definedName name="A_KF_31">[3]VALORI!$C$43</definedName>
    <definedName name="A_KF_31C">[3]VALORI!$C$45</definedName>
    <definedName name="A_KF_32">[3]VALORI!$C$47</definedName>
    <definedName name="A_KF_320">[3]VALORI!$C$48</definedName>
    <definedName name="A_KF_321">[3]VALORI!$C$49</definedName>
    <definedName name="A_KF_3211">[3]VALORI!$C$52</definedName>
    <definedName name="A_KF_3212">[3]VALORI!$C$55</definedName>
    <definedName name="A_KF_3213">[3]VALORI!$C$58</definedName>
    <definedName name="A_KF_32C1">[3]VALORI!$C$51</definedName>
    <definedName name="A_KF_32C2">[3]VALORI!$C$54</definedName>
    <definedName name="A_KF_32C3">[3]VALORI!$C$57</definedName>
    <definedName name="A_KF_F_pop_25_44_F">[3]VALORI!$C$81</definedName>
    <definedName name="a_ks_224">[4]VALORI!$C$33</definedName>
    <definedName name="A_Perc_farma">'[3]TABELLE CALCOLO'!$FA$5:$FA$25</definedName>
    <definedName name="A_perinatale">'[3]TABELLE CALCOLO'!$CV$5:$CV$25</definedName>
    <definedName name="A_perinatale_pesi">'[3]TABELLE CALCOLO'!$CT$5:$CT$25</definedName>
    <definedName name="A_pop_0_14">'[3]TABELLE CALCOLO'!$F$5:$F$25</definedName>
    <definedName name="A_pop_superf">'[3]TABELLE CALCOLO'!$Q$5:$Q$25</definedName>
    <definedName name="A_pop_TOT">'[3]TABELLE CALCOLO'!$K$5:$K$25</definedName>
    <definedName name="A_popDip">'[3]TABELLE CALCOLO'!$CF$5:$CF$25</definedName>
    <definedName name="A_popDist">'[3]TABELLE CALCOLO'!$BB$5:$BB$25</definedName>
    <definedName name="A_popfarma">'[3]TABELLE CALCOLO'!$M$5:$M$25</definedName>
    <definedName name="A_poposped">'[3]TABELLE CALCOLO'!$B$5:$B$25</definedName>
    <definedName name="A_poposped_abb">'[3]TABELLE CALCOLO'!$D$5:$D$25</definedName>
    <definedName name="A_poposped_over65">'[3]TABELLE CALCOLO'!$C$5:$C$25</definedName>
    <definedName name="A_popriab">'[3]TABELLE CALCOLO'!$BV$5:$BV$25</definedName>
    <definedName name="A_popSalM">'[3]TABELLE CALCOLO'!$BL$5:$BL$25</definedName>
    <definedName name="A_popspec">'[3]TABELLE CALCOLO'!$O$5:$O$25</definedName>
    <definedName name="A_VAL_2">[5]VALORI!#REF!</definedName>
    <definedName name="A_VAL_2_1">[6]VALORI!#REF!</definedName>
    <definedName name="A_VAL_2_2">[6]VALORI!#REF!</definedName>
    <definedName name="A_VAL_3">[3]VALORI!$C$8</definedName>
    <definedName name="A_VAL_4">[3]VALORI!$C$9</definedName>
    <definedName name="A_VAL_5">[3]VALORI!$C$10</definedName>
    <definedName name="aaaa">'[2]Confronto con I Trimestre 2007'!#REF!</definedName>
    <definedName name="aaaaaaaaa">'[2]Confronto con I Trimestre 2007'!#REF!</definedName>
    <definedName name="aaaaaaaaaaa">#REF!</definedName>
    <definedName name="aaaaaaaaaaaaaaa">[7]VALORI!#REF!</definedName>
    <definedName name="Aalsl">#REF!</definedName>
    <definedName name="Aalslslsas">#REF!</definedName>
    <definedName name="Acqmagg">#REF!</definedName>
    <definedName name="Acqmin">#REF!</definedName>
    <definedName name="AGOSTO_2011_AGG">#REF!</definedName>
    <definedName name="All">#REF!</definedName>
    <definedName name="Allegato">[8]Foglio1!#REF!</definedName>
    <definedName name="ALLEGATO_DESCR">#REF!</definedName>
    <definedName name="ALLEGATO_NUM">#REF!</definedName>
    <definedName name="allegato_nume">#REF!</definedName>
    <definedName name="Allegato_tipo">#REF!</definedName>
    <definedName name="Altri_fondi">#REF!</definedName>
    <definedName name="amama" hidden="1">{#N/A,#N/A,FALSE,"B3";#N/A,#N/A,FALSE,"B2";#N/A,#N/A,FALSE,"B1"}</definedName>
    <definedName name="Amort">[9]FixAss!$C$25:$AR$25</definedName>
    <definedName name="ana_drg">#REF!</definedName>
    <definedName name="Analisi_Racc.">#REF!</definedName>
    <definedName name="Aprile_2002">#REF!</definedName>
    <definedName name="Aprile_2002_1">#REF!</definedName>
    <definedName name="Aprile_2002_2">#REF!</definedName>
    <definedName name="Area_DB">#REF!</definedName>
    <definedName name="_xlnm.Print_Area">#REF!</definedName>
    <definedName name="ASSUNZIONI_CE">#REF!</definedName>
    <definedName name="ASSUNZIONISP">#REF!</definedName>
    <definedName name="attività">[10]Conv.!$A$1:$A$4</definedName>
    <definedName name="ATTIVO">#REF!</definedName>
    <definedName name="ATTIVO_CIRCOLANTE">#REF!</definedName>
    <definedName name="Attualizz">#REF!</definedName>
    <definedName name="Azienda3">#REF!</definedName>
    <definedName name="Aziende">[11]Dati!$A$4:$H$36</definedName>
    <definedName name="azzx">#REF!</definedName>
    <definedName name="b">[4]VALORI!$C$30</definedName>
    <definedName name="B_VAL_2">[5]VALORI!#REF!</definedName>
    <definedName name="B_VAL_2_1">[6]VALORI!#REF!</definedName>
    <definedName name="B_VAL_2_2">[6]VALORI!#REF!</definedName>
    <definedName name="BaseDati">[12]Input!#REF!</definedName>
    <definedName name="bbbbb">#REF!</definedName>
    <definedName name="bg" hidden="1">{#N/A,#N/A,FALSE,"A4";#N/A,#N/A,FALSE,"A3";#N/A,#N/A,FALSE,"A2";#N/A,#N/A,FALSE,"A1"}</definedName>
    <definedName name="BO">#REF!</definedName>
    <definedName name="C_2010_Uguale_99">#REF!</definedName>
    <definedName name="C9125518">#REF!</definedName>
    <definedName name="Cap_Soc.">#REF!</definedName>
    <definedName name="CapexInt">[9]FixAss!$C$22:$AR$22</definedName>
    <definedName name="CapexSh">[9]FixAss!$C$38:$AR$38</definedName>
    <definedName name="CapexT">[9]FixAss!$C$6:$AR$6</definedName>
    <definedName name="cd" hidden="1">{#N/A,#N/A,FALSE,"Indice"}</definedName>
    <definedName name="ce">#REF!</definedName>
    <definedName name="CE___Riepilogo_in_riga">#REF!</definedName>
    <definedName name="CE___Riepilogo_in_riga_1">#REF!</definedName>
    <definedName name="CE___Riepilogo_in_riga_2">#REF!</definedName>
    <definedName name="CE___Riepilogo_in_riga_con_periodo">#REF!</definedName>
    <definedName name="cer" hidden="1">{#N/A,#N/A,FALSE,"B1";#N/A,#N/A,FALSE,"B2";#N/A,#N/A,FALSE,"B3";#N/A,#N/A,FALSE,"A4";#N/A,#N/A,FALSE,"A3";#N/A,#N/A,FALSE,"A2";#N/A,#N/A,FALSE,"A1";#N/A,#N/A,FALSE,"Indice"}</definedName>
    <definedName name="cerd" hidden="1">{#N/A,#N/A,FALSE,"B3";#N/A,#N/A,FALSE,"B2";#N/A,#N/A,FALSE,"B1"}</definedName>
    <definedName name="cerdo" hidden="1">{#N/A,#N/A,FALSE,"B3";#N/A,#N/A,FALSE,"B2";#N/A,#N/A,FALSE,"B1"}</definedName>
    <definedName name="cersa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odCE">[11]Dati!$B$50:$B$451</definedName>
    <definedName name="CodCEbis">[13]Dati!$B$50:$B$451</definedName>
    <definedName name="Codice_Azienda">[14]Dati!$A$4:$A$34</definedName>
    <definedName name="CodiceAz">[11]Dati!$A$4:$A$36</definedName>
    <definedName name="Codici">[12]TB!#REF!</definedName>
    <definedName name="CODICI_MDC">[15]Tabelle!$H$91:$H$116</definedName>
    <definedName name="CodiciCE">[14]Dati!$B$46:$B$182</definedName>
    <definedName name="CodT">[11]Dati!$B$41:$B$46</definedName>
    <definedName name="coeff">[16]ABC!#REF!</definedName>
    <definedName name="Consuntivo2007">#REF!</definedName>
    <definedName name="Conti">[12]Input!#REF!</definedName>
    <definedName name="controllo">#REF!</definedName>
    <definedName name="COPERTINA">#REF!</definedName>
    <definedName name="Costidiretti">#REF!</definedName>
    <definedName name="costola" hidden="1">{#N/A,#N/A,FALSE,"Indice"}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rgt">[17]Dati!$A$4:$A$36</definedName>
    <definedName name="cv" hidden="1">{#N/A,#N/A,FALSE,"Indice"}</definedName>
    <definedName name="D">#REF!</definedName>
    <definedName name="Data_det">#REF!</definedName>
    <definedName name="_xlnm.Database">#REF!</definedName>
    <definedName name="DataDet">[8]Foglio1!#REF!</definedName>
    <definedName name="Dati">[12]Input!#REF!</definedName>
    <definedName name="dc" hidden="1">{#N/A,#N/A,FALSE,"Indice"}</definedName>
    <definedName name="de" hidden="1">{#N/A,#N/A,FALSE,"B3";#N/A,#N/A,FALSE,"B2";#N/A,#N/A,FALSE,"B1"}</definedName>
    <definedName name="Deprec">[9]FixAss!$C$9:$AR$9</definedName>
    <definedName name="derto" hidden="1">{#N/A,#N/A,FALSE,"B3";#N/A,#N/A,FALSE,"B2";#N/A,#N/A,FALSE,"B1"}</definedName>
    <definedName name="Dett_Partecip">#REF!</definedName>
    <definedName name="dettaglio_crediti">'[18]0'!$D$131,'[18]0'!$D$122,'[18]0'!$D$100,'[18]0'!$D$94,'[18]0'!$D$92,'[18]0'!$D$42,'[18]0'!$D$14,'[18]0'!$D$10,'[18]0'!$D$7</definedName>
    <definedName name="DisposalInt">[9]FixAss!$C$29:$AR$29</definedName>
    <definedName name="DisposalSh">[9]FixAss!$C$42:$AR$42</definedName>
    <definedName name="DisposalT">[9]FixAss!$C$13:$AR$13</definedName>
    <definedName name="ds">[19]ABC!#REF!</definedName>
    <definedName name="dsa" hidden="1">{#N/A,#N/A,FALSE,"B3";#N/A,#N/A,FALSE,"B2";#N/A,#N/A,FALSE,"B1"}</definedName>
    <definedName name="EBIT">#REF!</definedName>
    <definedName name="EBITDA">#REF!</definedName>
    <definedName name="EBT">#REF!</definedName>
    <definedName name="edizione97">#REF!</definedName>
    <definedName name="Elenco_Conti">#REF!</definedName>
    <definedName name="EURO">#REF!</definedName>
    <definedName name="ewq" hidden="1">{#N/A,#N/A,FALSE,"B1";#N/A,#N/A,FALSE,"B2";#N/A,#N/A,FALSE,"B3";#N/A,#N/A,FALSE,"A4";#N/A,#N/A,FALSE,"A3";#N/A,#N/A,FALSE,"A2";#N/A,#N/A,FALSE,"A1";#N/A,#N/A,FALSE,"Indice"}</definedName>
    <definedName name="Excel_BuiltIn__FilterDatabase_2">'[20]Bil. ver.'!#REF!</definedName>
    <definedName name="Excel_BuiltIn__FilterDatabase_4">'[21]Bil. ver.'!#REF!</definedName>
    <definedName name="Excel_BuiltIn_Print_Area_1_1">#REF!</definedName>
    <definedName name="Excel_BuiltIn_Print_Area_1_1_1">#REF!</definedName>
    <definedName name="ExcelA">#REF!</definedName>
    <definedName name="farm2009">#REF!</definedName>
    <definedName name="FCA">'[22]Free Cash Flow'!#REF!</definedName>
    <definedName name="FCF">'[22]Conto economico'!#REF!</definedName>
    <definedName name="Febbraio_2002">#REF!</definedName>
    <definedName name="Febbraio_2002_1">#REF!</definedName>
    <definedName name="Febbraio_2002_2">#REF!</definedName>
    <definedName name="FEBBRAIO_2011_AGG">#REF!</definedName>
    <definedName name="fert" hidden="1">{#N/A,#N/A,FALSE,"A4";#N/A,#N/A,FALSE,"A3";#N/A,#N/A,FALSE,"A2";#N/A,#N/A,FALSE,"A1"}</definedName>
    <definedName name="ff">[23]Input!#REF!</definedName>
    <definedName name="fff">#REF!</definedName>
    <definedName name="Firma">[8]Foglio1!#REF!</definedName>
    <definedName name="FlussoC2003___Totale_quantita">#REF!</definedName>
    <definedName name="FlussoC2003___Totale_quantita_1">#REF!</definedName>
    <definedName name="FlussoC2003___Totale_quantita_2">#REF!</definedName>
    <definedName name="fr" hidden="1">{#N/A,#N/A,FALSE,"Indice"}</definedName>
    <definedName name="funzionied98">#REF!</definedName>
    <definedName name="Fusincorp">#REF!</definedName>
    <definedName name="Fusione">#REF!</definedName>
    <definedName name="ga">[24]Dati!$B$41:$B$46</definedName>
    <definedName name="Gen_Giu_Query_new">#REF!</definedName>
    <definedName name="Gen_Giu_ritenute_query">#REF!</definedName>
    <definedName name="GENNAIO_2011_AGG">#REF!</definedName>
    <definedName name="ger" hidden="1">{#N/A,#N/A,FALSE,"Indice"}</definedName>
    <definedName name="germo" hidden="1">{#N/A,#N/A,FALSE,"Indice"}</definedName>
    <definedName name="gino" hidden="1">{#N/A,#N/A,FALSE,"Indice"}</definedName>
    <definedName name="GOTO_Clienti_e_Fornitori">#REF!</definedName>
    <definedName name="GOTO_Conto_Economico">#REF!</definedName>
    <definedName name="GOTO_Control_Panel">#REF!</definedName>
    <definedName name="GOTO_Costi_di_funzionamento">#REF!</definedName>
    <definedName name="GOTO_Costidiretti_WIP_Magazzino">#REF!</definedName>
    <definedName name="GOTO_Interessi_e_Tasse">#REF!</definedName>
    <definedName name="GOTO_Investimenti_Cespiti">#REF!</definedName>
    <definedName name="GOTO_Margini">#REF!</definedName>
    <definedName name="GOTO_Ore_Materiale">#REF!</definedName>
    <definedName name="GOTO_Personale">#REF!</definedName>
    <definedName name="GOTO_Rendiconto_Finanziario">#REF!</definedName>
    <definedName name="GOTO_Stato_Patrimoniale">#REF!</definedName>
    <definedName name="GOTO_Vendite">#REF!</definedName>
    <definedName name="GrValoreProduzione">[19]ABC!#REF!</definedName>
    <definedName name="H_1">[22]Menù!#REF!</definedName>
    <definedName name="H_2">[22]Menù!#REF!</definedName>
    <definedName name="H_3">[22]Menù!#REF!</definedName>
    <definedName name="HELP">[22]Menù!#REF!</definedName>
    <definedName name="hiu" hidden="1">{#N/A,#N/A,FALSE,"Indice"}</definedName>
    <definedName name="IDDet">[8]Foglio1!#REF!</definedName>
    <definedName name="IMMOBILIZZAZIONI">#REF!</definedName>
    <definedName name="IncTax">[9]WorkCap!$C$72:$AR$72</definedName>
    <definedName name="INDICATORI_ECONOMICI">#REF!</definedName>
    <definedName name="INT">#REF!</definedName>
    <definedName name="InvChg">[25]Newco!#REF!</definedName>
    <definedName name="InvFinal">[26]WorkCap!$C$16:$AR$16</definedName>
    <definedName name="io" hidden="1">{#N/A,#N/A,FALSE,"Indice"}</definedName>
    <definedName name="iou" hidden="1">{#N/A,#N/A,FALSE,"B3";#N/A,#N/A,FALSE,"B2";#N/A,#N/A,FALSE,"B1"}</definedName>
    <definedName name="irappu04">#REF!</definedName>
    <definedName name="irappu04_1">#REF!</definedName>
    <definedName name="irappu04_2">#REF!</definedName>
    <definedName name="iti">#REF!</definedName>
    <definedName name="jh" hidden="1">{#N/A,#N/A,FALSE,"B1";#N/A,#N/A,FALSE,"B2";#N/A,#N/A,FALSE,"B3";#N/A,#N/A,FALSE,"A4";#N/A,#N/A,FALSE,"A3";#N/A,#N/A,FALSE,"A2";#N/A,#N/A,FALSE,"A1";#N/A,#N/A,FALSE,"Indice"}</definedName>
    <definedName name="ki" hidden="1">{#N/A,#N/A,FALSE,"Indice"}</definedName>
    <definedName name="kl" hidden="1">{#N/A,#N/A,FALSE,"B1";#N/A,#N/A,FALSE,"B2";#N/A,#N/A,FALSE,"B3";#N/A,#N/A,FALSE,"A4";#N/A,#N/A,FALSE,"A3";#N/A,#N/A,FALSE,"A2";#N/A,#N/A,FALSE,"A1";#N/A,#N/A,FALSE,"Indice"}</definedName>
    <definedName name="kloi" hidden="1">{#N/A,#N/A,FALSE,"A4";#N/A,#N/A,FALSE,"A3";#N/A,#N/A,FALSE,"A2";#N/A,#N/A,FALSE,"A1"}</definedName>
    <definedName name="li" hidden="1">{#N/A,#N/A,FALSE,"A4";#N/A,#N/A,FALSE,"A3";#N/A,#N/A,FALSE,"A2";#N/A,#N/A,FALSE,"A1"}</definedName>
    <definedName name="LIU" hidden="1">{#N/A,#N/A,FALSE,"A4";#N/A,#N/A,FALSE,"A3";#N/A,#N/A,FALSE,"A2";#N/A,#N/A,FALSE,"A1"}</definedName>
    <definedName name="lkjh" hidden="1">{#N/A,#N/A,FALSE,"Indice"}</definedName>
    <definedName name="lo" hidden="1">{#N/A,#N/A,FALSE,"B3";#N/A,#N/A,FALSE,"B2";#N/A,#N/A,FALSE,"B1"}</definedName>
    <definedName name="lu" hidden="1">{#N/A,#N/A,FALSE,"A4";#N/A,#N/A,FALSE,"A3";#N/A,#N/A,FALSE,"A2";#N/A,#N/A,FALSE,"A1"}</definedName>
    <definedName name="Lug_Dic_query_new">#REF!</definedName>
    <definedName name="LUGLIO_2011_AGG">#REF!</definedName>
    <definedName name="ly" hidden="1">{#N/A,#N/A,FALSE,"B1";#N/A,#N/A,FALSE,"B2";#N/A,#N/A,FALSE,"B3";#N/A,#N/A,FALSE,"A4";#N/A,#N/A,FALSE,"A3";#N/A,#N/A,FALSE,"A2";#N/A,#N/A,FALSE,"A1";#N/A,#N/A,FALSE,"Indice"}</definedName>
    <definedName name="Maggio_2002">#REF!</definedName>
    <definedName name="Maggio_2002_1">#REF!</definedName>
    <definedName name="Maggio_2002_2">#REF!</definedName>
    <definedName name="MAGGIO_2011_AGG">#REF!</definedName>
    <definedName name="marco" hidden="1">{#N/A,#N/A,FALSE,"Indice"}</definedName>
    <definedName name="Marzo_2002">#REF!</definedName>
    <definedName name="Marzo_2002_1">#REF!</definedName>
    <definedName name="Marzo_2002_2">#REF!</definedName>
    <definedName name="MARZO_2011_AGG">#REF!</definedName>
    <definedName name="mil">#REF!</definedName>
    <definedName name="min" hidden="1">{#N/A,#N/A,FALSE,"B1";#N/A,#N/A,FALSE,"B2";#N/A,#N/A,FALSE,"B3";#N/A,#N/A,FALSE,"A4";#N/A,#N/A,FALSE,"A3";#N/A,#N/A,FALSE,"A2";#N/A,#N/A,FALSE,"A1";#N/A,#N/A,FALSE,"Indice"}</definedName>
    <definedName name="minori">#REF!</definedName>
    <definedName name="mio" hidden="1">{#N/A,#N/A,FALSE,"Indice"}</definedName>
    <definedName name="mn" hidden="1">{#N/A,#N/A,FALSE,"Indice"}</definedName>
    <definedName name="MODCE">'[27]CE 2008'!$C$2:$BL$404</definedName>
    <definedName name="moi" hidden="1">{#N/A,#N/A,FALSE,"A4";#N/A,#N/A,FALSE,"A3";#N/A,#N/A,FALSE,"A2";#N/A,#N/A,FALSE,"A1"}</definedName>
    <definedName name="MULTIPLI">#REF!</definedName>
    <definedName name="muy" hidden="1">{#N/A,#N/A,FALSE,"B3";#N/A,#N/A,FALSE,"B2";#N/A,#N/A,FALSE,"B1"}</definedName>
    <definedName name="new">#REF!</definedName>
    <definedName name="New_CE___Riepilogo_in_riga_con_periodo">#REF!</definedName>
    <definedName name="New_SP___Riepilogo_in_riga_con_periodo">#REF!</definedName>
    <definedName name="NomeTabella">"Dummy"</definedName>
    <definedName name="old" hidden="1">{#N/A,#N/A,FALSE,"A4";#N/A,#N/A,FALSE,"A3";#N/A,#N/A,FALSE,"A2";#N/A,#N/A,FALSE,"A1"}</definedName>
    <definedName name="OpEx">[25]Newco!$E$30:$AN$30</definedName>
    <definedName name="padAcqBen03">#REF!</definedName>
    <definedName name="padAcqBen04">#REF!</definedName>
    <definedName name="padAcqBen05">'[28]parametri progr'!$I$20</definedName>
    <definedName name="padAcqBen06">'[28]parametri progr'!$J$20</definedName>
    <definedName name="padAcqBen07">'[28]parametri progr'!$K$20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medgen05">'[28]parametri progr'!$I$11</definedName>
    <definedName name="padmedgen06">'[28]parametri progr'!$J$11</definedName>
    <definedName name="padmedgen07">'[28]parametri progr'!$K$11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artsardegna">'[29]Quadro macro'!$C$14</definedName>
    <definedName name="partsicilia">'[29]Quadro macro'!$C$13</definedName>
    <definedName name="PASSIVO">#REF!</definedName>
    <definedName name="PAT">'[22]Conto economico'!#REF!</definedName>
    <definedName name="PayFinal">[9]WorkCap!$C$46:$AR$46</definedName>
    <definedName name="PERSONALE">#REF!</definedName>
    <definedName name="Personale_Dipendente">#REF!</definedName>
    <definedName name="PFI">'[22]Conto economico'!#REF!</definedName>
    <definedName name="Pilastro">#REF!</definedName>
    <definedName name="piln07">'[30]Quadro Macro'!$L$7</definedName>
    <definedName name="pilt05">'[30]Quadro Macro'!$L$9</definedName>
    <definedName name="pilt06">'[30]Quadro Macro'!$L$10</definedName>
    <definedName name="pilt07">'[30]Quadro Macro'!$L$11</definedName>
    <definedName name="pilt08">'[31]Quadro Macro'!$L$12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ippo" hidden="1">{#N/A,#N/A,FALSE,"Indice"}</definedName>
    <definedName name="pop_0">#REF!</definedName>
    <definedName name="pop_0_1">#REF!</definedName>
    <definedName name="pop_0_2">#REF!</definedName>
    <definedName name="pop_1_4">#REF!</definedName>
    <definedName name="pop_1_4_1">#REF!</definedName>
    <definedName name="pop_1_4_2">#REF!</definedName>
    <definedName name="pop_15_24">#REF!</definedName>
    <definedName name="pop_15_24_1">#REF!</definedName>
    <definedName name="pop_15_24_2">#REF!</definedName>
    <definedName name="pop_15_24_F">#REF!</definedName>
    <definedName name="pop_15_24_F_1">#REF!</definedName>
    <definedName name="pop_15_24_F_2">#REF!</definedName>
    <definedName name="pop_15_24_M">#REF!</definedName>
    <definedName name="pop_15_24_M_1">#REF!</definedName>
    <definedName name="pop_15_24_M_2">#REF!</definedName>
    <definedName name="pop_25_44">#REF!</definedName>
    <definedName name="pop_25_44_1">#REF!</definedName>
    <definedName name="pop_25_44_2">#REF!</definedName>
    <definedName name="pop_25_44_F">#REF!</definedName>
    <definedName name="pop_25_44_F_1">#REF!</definedName>
    <definedName name="pop_25_44_F_2">#REF!</definedName>
    <definedName name="pop_25_44_M">#REF!</definedName>
    <definedName name="pop_25_44_M_1">#REF!</definedName>
    <definedName name="pop_25_44_M_2">#REF!</definedName>
    <definedName name="pop_45_64">#REF!</definedName>
    <definedName name="pop_45_64_1">#REF!</definedName>
    <definedName name="pop_45_64_2">#REF!</definedName>
    <definedName name="pop_5_14">#REF!</definedName>
    <definedName name="pop_5_14_1">#REF!</definedName>
    <definedName name="pop_5_14_2">#REF!</definedName>
    <definedName name="pop_65_74">#REF!</definedName>
    <definedName name="pop_65_74_1">#REF!</definedName>
    <definedName name="pop_65_74_2">#REF!</definedName>
    <definedName name="POP_OSP">[32]popolazioni!$J$3:$J$23</definedName>
    <definedName name="pop_over_75">#REF!</definedName>
    <definedName name="pop_over_75_1">#REF!</definedName>
    <definedName name="pop_over_75_2">#REF!</definedName>
    <definedName name="Posizioni">'[33]Posizioni organizzative'!$A$3:$A$11</definedName>
    <definedName name="PosizioniOrganizzative">'[33]Posizioni organizzative'!$A$3:$A$10,'[33]Posizioni organizzative'!$A$11</definedName>
    <definedName name="Posti_Letto_2009_UO">#REF!</definedName>
    <definedName name="PPAGINA_RIFERIMENTO">#REF!</definedName>
    <definedName name="PPAGINA_TIPO">#REF!</definedName>
    <definedName name="PRESTAZIONI__SOCIALI______________________R64">#REF!</definedName>
    <definedName name="prestfunzed98">#REF!</definedName>
    <definedName name="Privatizz">#REF!</definedName>
    <definedName name="Profiligestionali">'[33]Ana_profili gestionali_old'!$O$5:$O$66</definedName>
    <definedName name="PROSPETTO_DEI_FLUSSI_DI_CASSA">#REF!</definedName>
    <definedName name="PROSPETTO_DI_ANDAMENTO_DELLE_VENDIT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05">'[28]parametri progr'!$I$16</definedName>
    <definedName name="pvarPIL06">'[28]parametri progr'!$J$16</definedName>
    <definedName name="pvarPIL07">'[28]parametri progr'!$K$16</definedName>
    <definedName name="pvarPILrgs07">#REF!</definedName>
    <definedName name="quadrat">#REF!</definedName>
    <definedName name="Query">#REF!</definedName>
    <definedName name="Query_1">#REF!</definedName>
    <definedName name="Query_2">#REF!</definedName>
    <definedName name="Query1">#REF!</definedName>
    <definedName name="QUOTATE">#REF!</definedName>
    <definedName name="QW" hidden="1">{#N/A,#N/A,FALSE,"Indice"}</definedName>
    <definedName name="R_KF_25">[4]VALORI!$C$36</definedName>
    <definedName name="RAF">[34]Dati!$A$4:$A$34</definedName>
    <definedName name="rappusl98">#REF!</definedName>
    <definedName name="RecFinal">[9]WorkCap!$C$31:$AR$31</definedName>
    <definedName name="REGIONI">[35]System_Tabs!$G$45:$G$70</definedName>
    <definedName name="regola1">'[36]Quadro macro'!$C$12</definedName>
    <definedName name="resa" hidden="1">{#N/A,#N/A,FALSE,"B1";#N/A,#N/A,FALSE,"B2";#N/A,#N/A,FALSE,"B3";#N/A,#N/A,FALSE,"A4";#N/A,#N/A,FALSE,"A3";#N/A,#N/A,FALSE,"A2";#N/A,#N/A,FALSE,"A1";#N/A,#N/A,FALSE,"Indice"}</definedName>
    <definedName name="Rett_cont">#REF!</definedName>
    <definedName name="Revenues">[25]Newco!$E$8:$AN$8</definedName>
    <definedName name="S__Tabella_E_finale_Personale_Dipendente">#REF!</definedName>
    <definedName name="S_05">[22]Menù!#REF!</definedName>
    <definedName name="S_06">[22]Menù!#REF!</definedName>
    <definedName name="S_07">[22]Menù!#REF!</definedName>
    <definedName name="S_08">[22]Menù!#REF!</definedName>
    <definedName name="S_09">[22]Menù!#REF!</definedName>
    <definedName name="S_10">[22]Menù!#REF!</definedName>
    <definedName name="S_11">[22]Menù!#REF!</definedName>
    <definedName name="S_12">[22]Menù!#REF!</definedName>
    <definedName name="S_13">[22]Menù!#REF!</definedName>
    <definedName name="S_14">[22]Menù!#REF!</definedName>
    <definedName name="sa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e" hidden="1">{#N/A,#N/A,FALSE,"Indice"}</definedName>
    <definedName name="Scadenze">[14]Dati!$B$39:$B$43</definedName>
    <definedName name="se">{#N/A,#N/A,FALSE,"B3";#N/A,#N/A,FALSE,"B2";#N/A,#N/A,FALSE,"B1"}</definedName>
    <definedName name="SETTEMBRE_2011_AGG">#REF!</definedName>
    <definedName name="SP_storici">#REF!</definedName>
    <definedName name="sq" hidden="1">{#N/A,#N/A,FALSE,"Indice"}</definedName>
    <definedName name="STAND">#REF!</definedName>
    <definedName name="STATO_PATRIMONIALE">#REF!</definedName>
    <definedName name="stima96">#REF!</definedName>
    <definedName name="Struttura_Lea">#REF!</definedName>
    <definedName name="Struttura_Lea_1">#REF!</definedName>
    <definedName name="Struttura_Lea_2">#REF!</definedName>
    <definedName name="STRUTTURE">[15]Tabelle!$I$21:$I$44</definedName>
    <definedName name="sw" hidden="1">{#N/A,#N/A,FALSE,"B1";#N/A,#N/A,FALSE,"B2";#N/A,#N/A,FALSE,"B3";#N/A,#N/A,FALSE,"A4";#N/A,#N/A,FALSE,"A3";#N/A,#N/A,FALSE,"A2";#N/A,#N/A,FALSE,"A1";#N/A,#N/A,FALSE,"Indice"}</definedName>
    <definedName name="Tab">#REF!</definedName>
    <definedName name="Tab_Comuni">#REF!</definedName>
    <definedName name="Tab_Comuni_1">#REF!</definedName>
    <definedName name="Tab_Comuni_2">#REF!</definedName>
    <definedName name="TAB_E__TERZO_TRIMESTRE_1_inserimento_Profili_Gestionali">#REF!</definedName>
    <definedName name="TAB_E_01">[37]TAB_E!#REF!</definedName>
    <definedName name="Tabella">#REF!</definedName>
    <definedName name="Tabella_A_per_D1_2">#REF!</definedName>
    <definedName name="TabExportReg_ULTIMO">#REF!</definedName>
    <definedName name="td" hidden="1">{#N/A,#N/A,FALSE,"Indice"}</definedName>
    <definedName name="Temp_tabella">#REF!</definedName>
    <definedName name="terr2005">#REF!</definedName>
    <definedName name="terr2005_1">#REF!</definedName>
    <definedName name="terr2005_2">#REF!</definedName>
    <definedName name="tipo2">#REF!</definedName>
    <definedName name="tipo2_1">#REF!</definedName>
    <definedName name="tipo2_2">#REF!</definedName>
    <definedName name="TOTALE_PAGATO_UNIVERSITARI__AL_31_12_2012">#REF!</definedName>
    <definedName name="tQUALIFICHE">#REF!</definedName>
    <definedName name="tracciato">#REF!</definedName>
    <definedName name="Transazioni">'[38]Società Quotate'!$B$1:$AC$338</definedName>
    <definedName name="tre" hidden="1">{#N/A,#N/A,FALSE,"Indice"}</definedName>
    <definedName name="Trimestre">[11]Dati!$B$41:$D$46</definedName>
    <definedName name="tutti">#REF!</definedName>
    <definedName name="U__Tabella_E_finale_Personale_NON_Dipendente">#REF!</definedName>
    <definedName name="VatCredit">'[9]Cash flow inv'!$D$71:$L$71</definedName>
    <definedName name="vcvc">[17]Dati!$B$41:$B$46</definedName>
    <definedName name="ver" hidden="1">{#N/A,#N/A,FALSE,"B3";#N/A,#N/A,FALSE,"B2";#N/A,#N/A,FALSE,"B1"}</definedName>
    <definedName name="verd" hidden="1">{#N/A,#N/A,FALSE,"B1";#N/A,#N/A,FALSE,"B2";#N/A,#N/A,FALSE,"B3";#N/A,#N/A,FALSE,"A4";#N/A,#N/A,FALSE,"A3";#N/A,#N/A,FALSE,"A2";#N/A,#N/A,FALSE,"A1";#N/A,#N/A,FALSE,"Indice"}</definedName>
    <definedName name="verfi" hidden="1">{#N/A,#N/A,FALSE,"A4";#N/A,#N/A,FALSE,"A3";#N/A,#N/A,FALSE,"A2";#N/A,#N/A,FALSE,"A1"}</definedName>
    <definedName name="vf" hidden="1">{#N/A,#N/A,FALSE,"A4";#N/A,#N/A,FALSE,"A3";#N/A,#N/A,FALSE,"A2";#N/A,#N/A,FALSE,"A1"}</definedName>
    <definedName name="vio" hidden="1">{#N/A,#N/A,FALSE,"A4";#N/A,#N/A,FALSE,"A3";#N/A,#N/A,FALSE,"A2";#N/A,#N/A,FALSE,"A1"}</definedName>
    <definedName name="vrert">[17]Dati!$B$50:$B$451</definedName>
    <definedName name="w">#REF!</definedName>
    <definedName name="Wages">[25]Newco!$E$18:$AN$18</definedName>
    <definedName name="wrn.Elaborati._.di._.sintesi." hidden="1">{#N/A,#N/A,FALSE,"A4";#N/A,#N/A,FALSE,"A3";#N/A,#N/A,FALSE,"A2";#N/A,#N/A,FALSE,"A1"}</definedName>
    <definedName name="wrn.Indice." hidden="1">{#N/A,#N/A,FALSE,"Indice"}</definedName>
    <definedName name="wrn.Prospetti._.di._.bilancio." hidden="1">{#N/A,#N/A,FALSE,"B3";#N/A,#N/A,FALSE,"B2";#N/A,#N/A,FALSE,"B1"}</definedName>
    <definedName name="wrn.Tutti." hidden="1">{#N/A,#N/A,FALSE,"B1";#N/A,#N/A,FALSE,"B2";#N/A,#N/A,FALSE,"B3";#N/A,#N/A,FALSE,"A4";#N/A,#N/A,FALSE,"A3";#N/A,#N/A,FALSE,"A2";#N/A,#N/A,FALSE,"A1";#N/A,#N/A,FALSE,"Indice"}</definedName>
    <definedName name="x" hidden="1">{#N/A,#N/A,FALSE,"B1";#N/A,#N/A,FALSE,"B2";#N/A,#N/A,FALSE,"B3";#N/A,#N/A,FALSE,"A4";#N/A,#N/A,FALSE,"A3";#N/A,#N/A,FALSE,"A2";#N/A,#N/A,FALSE,"A1";#N/A,#N/A,FALSE,"Indice"}</definedName>
    <definedName name="xas" hidden="1">{#N/A,#N/A,FALSE,"Indice"}</definedName>
    <definedName name="ZA" hidden="1">{#N/A,#N/A,FALSE,"B1";#N/A,#N/A,FALSE,"B2";#N/A,#N/A,FALSE,"B3";#N/A,#N/A,FALSE,"A4";#N/A,#N/A,FALSE,"A3";#N/A,#N/A,FALSE,"A2";#N/A,#N/A,FALSE,"A1";#N/A,#N/A,FALSE,"Indice"}</definedName>
  </definedNames>
  <calcPr calcId="125725"/>
</workbook>
</file>

<file path=xl/calcChain.xml><?xml version="1.0" encoding="utf-8"?>
<calcChain xmlns="http://schemas.openxmlformats.org/spreadsheetml/2006/main">
  <c r="AN58" i="1"/>
  <c r="H74"/>
  <c r="H72"/>
  <c r="H70"/>
  <c r="Q69"/>
  <c r="H69"/>
  <c r="Q68"/>
  <c r="H68"/>
  <c r="Q67"/>
  <c r="AK62"/>
  <c r="AG62"/>
  <c r="AL62" s="1"/>
  <c r="Z62"/>
  <c r="U62"/>
  <c r="L62"/>
  <c r="P62" s="1"/>
  <c r="Q62" s="1"/>
  <c r="AB62" s="1"/>
  <c r="AK61"/>
  <c r="AG61"/>
  <c r="AL61" s="1"/>
  <c r="Z61"/>
  <c r="U61"/>
  <c r="L61"/>
  <c r="P61" s="1"/>
  <c r="Q61" s="1"/>
  <c r="AB61" s="1"/>
  <c r="AK60"/>
  <c r="AG60"/>
  <c r="Z60"/>
  <c r="U60"/>
  <c r="L60"/>
  <c r="P60" s="1"/>
  <c r="Q60" s="1"/>
  <c r="AB60" s="1"/>
  <c r="AK59"/>
  <c r="AG59"/>
  <c r="AL59" s="1"/>
  <c r="Z59"/>
  <c r="U59"/>
  <c r="L59"/>
  <c r="P59" s="1"/>
  <c r="Q59" s="1"/>
  <c r="AB59" s="1"/>
  <c r="AK58"/>
  <c r="AG58"/>
  <c r="W58"/>
  <c r="Z58" s="1"/>
  <c r="T58"/>
  <c r="S58"/>
  <c r="U58" s="1"/>
  <c r="K58"/>
  <c r="J58"/>
  <c r="L58" s="1"/>
  <c r="P58" s="1"/>
  <c r="Q58" s="1"/>
  <c r="AK57"/>
  <c r="AG57"/>
  <c r="AL57" s="1"/>
  <c r="Z57"/>
  <c r="U57"/>
  <c r="L57"/>
  <c r="P57" s="1"/>
  <c r="Q57" s="1"/>
  <c r="AK56"/>
  <c r="AG56"/>
  <c r="AL56" s="1"/>
  <c r="Z56"/>
  <c r="U56"/>
  <c r="L56"/>
  <c r="P56" s="1"/>
  <c r="Q56" s="1"/>
  <c r="AK55"/>
  <c r="AG55"/>
  <c r="Z55"/>
  <c r="U55"/>
  <c r="L55"/>
  <c r="P55" s="1"/>
  <c r="Q55" s="1"/>
  <c r="AB55" s="1"/>
  <c r="AK54"/>
  <c r="AG54"/>
  <c r="AL54" s="1"/>
  <c r="Z54"/>
  <c r="U54"/>
  <c r="L54"/>
  <c r="P54" s="1"/>
  <c r="Q54" s="1"/>
  <c r="AK53"/>
  <c r="AG53"/>
  <c r="AL53" s="1"/>
  <c r="Z53"/>
  <c r="U53"/>
  <c r="L53"/>
  <c r="P53" s="1"/>
  <c r="Q53" s="1"/>
  <c r="AJ49"/>
  <c r="AI49"/>
  <c r="AE49"/>
  <c r="AD49"/>
  <c r="Y49"/>
  <c r="F49"/>
  <c r="AF48"/>
  <c r="AK47"/>
  <c r="AG47"/>
  <c r="AL47" s="1"/>
  <c r="W49"/>
  <c r="L47"/>
  <c r="P47" s="1"/>
  <c r="Q47" s="1"/>
  <c r="AK46"/>
  <c r="AG46"/>
  <c r="Z46"/>
  <c r="L46"/>
  <c r="P46" s="1"/>
  <c r="Q46" s="1"/>
  <c r="AK45"/>
  <c r="AH49"/>
  <c r="AF49"/>
  <c r="Z45"/>
  <c r="X49"/>
  <c r="S49"/>
  <c r="O49"/>
  <c r="N49"/>
  <c r="M49"/>
  <c r="L45"/>
  <c r="P45" s="1"/>
  <c r="K49"/>
  <c r="J49"/>
  <c r="I49"/>
  <c r="H49"/>
  <c r="AM43"/>
  <c r="AC43"/>
  <c r="AJ41"/>
  <c r="AI41"/>
  <c r="AK41" s="1"/>
  <c r="AH41"/>
  <c r="AF41"/>
  <c r="AE41"/>
  <c r="Y41"/>
  <c r="X41"/>
  <c r="W41"/>
  <c r="Z41" s="1"/>
  <c r="T41"/>
  <c r="S41"/>
  <c r="U41" s="1"/>
  <c r="O41"/>
  <c r="N41"/>
  <c r="M41"/>
  <c r="K41"/>
  <c r="J41"/>
  <c r="I41"/>
  <c r="L41" s="1"/>
  <c r="P41" s="1"/>
  <c r="AK40"/>
  <c r="AG40"/>
  <c r="AL40" s="1"/>
  <c r="Z40"/>
  <c r="U40"/>
  <c r="P40"/>
  <c r="Q40" s="1"/>
  <c r="AB40" s="1"/>
  <c r="AN40" s="1"/>
  <c r="L40"/>
  <c r="AK39"/>
  <c r="AG39"/>
  <c r="AL39" s="1"/>
  <c r="Z39"/>
  <c r="U39"/>
  <c r="L39"/>
  <c r="P39" s="1"/>
  <c r="Q39" s="1"/>
  <c r="AK38"/>
  <c r="AG38"/>
  <c r="Z38"/>
  <c r="U38"/>
  <c r="L38"/>
  <c r="P38" s="1"/>
  <c r="Q38" s="1"/>
  <c r="AB38" s="1"/>
  <c r="AK37"/>
  <c r="AD37"/>
  <c r="AD41" s="1"/>
  <c r="AG41" s="1"/>
  <c r="AL41" s="1"/>
  <c r="Z37"/>
  <c r="U37"/>
  <c r="L37"/>
  <c r="P37" s="1"/>
  <c r="Q37" s="1"/>
  <c r="AB37" s="1"/>
  <c r="H41"/>
  <c r="F37"/>
  <c r="F41" s="1"/>
  <c r="AJ35"/>
  <c r="AI35"/>
  <c r="AK35" s="1"/>
  <c r="AE35"/>
  <c r="AD35"/>
  <c r="Y35"/>
  <c r="K35"/>
  <c r="F35"/>
  <c r="AK33"/>
  <c r="AG33"/>
  <c r="Z33"/>
  <c r="U33"/>
  <c r="L33"/>
  <c r="P33" s="1"/>
  <c r="Q33" s="1"/>
  <c r="AK32"/>
  <c r="AF35"/>
  <c r="Z32"/>
  <c r="N35"/>
  <c r="L32"/>
  <c r="P32" s="1"/>
  <c r="Q32" s="1"/>
  <c r="AK31"/>
  <c r="AH35"/>
  <c r="AG31"/>
  <c r="AL31" s="1"/>
  <c r="Z31"/>
  <c r="X35"/>
  <c r="W35"/>
  <c r="O35"/>
  <c r="M35"/>
  <c r="J35"/>
  <c r="I35"/>
  <c r="AK27"/>
  <c r="AG27"/>
  <c r="AL27" s="1"/>
  <c r="Z27"/>
  <c r="U27"/>
  <c r="L27"/>
  <c r="P27" s="1"/>
  <c r="Q27" s="1"/>
  <c r="AJ25"/>
  <c r="AK25" s="1"/>
  <c r="AI25"/>
  <c r="AF25"/>
  <c r="AE25"/>
  <c r="AD25"/>
  <c r="Y25"/>
  <c r="W25"/>
  <c r="M25"/>
  <c r="I25"/>
  <c r="F25"/>
  <c r="AK24"/>
  <c r="AG24"/>
  <c r="AL24" s="1"/>
  <c r="X24"/>
  <c r="Z24" s="1"/>
  <c r="S24"/>
  <c r="L24"/>
  <c r="P24" s="1"/>
  <c r="Q24" s="1"/>
  <c r="AK23"/>
  <c r="AG23"/>
  <c r="AL23" s="1"/>
  <c r="X23"/>
  <c r="Z23" s="1"/>
  <c r="S23"/>
  <c r="L23"/>
  <c r="P23" s="1"/>
  <c r="Q23" s="1"/>
  <c r="AK22"/>
  <c r="AG22"/>
  <c r="Z22"/>
  <c r="X22"/>
  <c r="S22"/>
  <c r="L22"/>
  <c r="P22" s="1"/>
  <c r="AK21"/>
  <c r="AH25"/>
  <c r="AG21"/>
  <c r="X21"/>
  <c r="X25" s="1"/>
  <c r="W21"/>
  <c r="Z21" s="1"/>
  <c r="S21"/>
  <c r="S25" s="1"/>
  <c r="O25"/>
  <c r="N25"/>
  <c r="K25"/>
  <c r="J25"/>
  <c r="H25"/>
  <c r="AJ19"/>
  <c r="AI19"/>
  <c r="AK19" s="1"/>
  <c r="AE19"/>
  <c r="AD19"/>
  <c r="Y19"/>
  <c r="W19"/>
  <c r="O19"/>
  <c r="N19"/>
  <c r="M19"/>
  <c r="K19"/>
  <c r="J19"/>
  <c r="F19"/>
  <c r="AK18"/>
  <c r="AF19"/>
  <c r="AG19" s="1"/>
  <c r="Z18"/>
  <c r="P18"/>
  <c r="Q18" s="1"/>
  <c r="L18"/>
  <c r="AK17"/>
  <c r="AG17"/>
  <c r="Z17"/>
  <c r="L17"/>
  <c r="P17" s="1"/>
  <c r="Q17" s="1"/>
  <c r="AK16"/>
  <c r="AG16"/>
  <c r="Z16"/>
  <c r="L16"/>
  <c r="P16" s="1"/>
  <c r="AK15"/>
  <c r="AH19"/>
  <c r="AG15"/>
  <c r="AL15" s="1"/>
  <c r="Z15"/>
  <c r="X19"/>
  <c r="S19"/>
  <c r="L15"/>
  <c r="P15" s="1"/>
  <c r="H19"/>
  <c r="AJ13"/>
  <c r="AI13"/>
  <c r="AF13"/>
  <c r="AE13"/>
  <c r="AE29" s="1"/>
  <c r="AE43" s="1"/>
  <c r="AE51" s="1"/>
  <c r="AD13"/>
  <c r="Y13"/>
  <c r="Y29" s="1"/>
  <c r="Y43" s="1"/>
  <c r="Y51" s="1"/>
  <c r="W13"/>
  <c r="O13"/>
  <c r="O29" s="1"/>
  <c r="O43" s="1"/>
  <c r="O51" s="1"/>
  <c r="F13"/>
  <c r="AK12"/>
  <c r="AG12"/>
  <c r="AL12" s="1"/>
  <c r="Z12"/>
  <c r="P12"/>
  <c r="Q12" s="1"/>
  <c r="L12"/>
  <c r="AK11"/>
  <c r="AH13"/>
  <c r="AG11"/>
  <c r="AL11" s="1"/>
  <c r="Z11"/>
  <c r="X13"/>
  <c r="S13"/>
  <c r="N13"/>
  <c r="N29" s="1"/>
  <c r="N43" s="1"/>
  <c r="N51" s="1"/>
  <c r="M13"/>
  <c r="M29" s="1"/>
  <c r="M43" s="1"/>
  <c r="M51" s="1"/>
  <c r="K13"/>
  <c r="J13"/>
  <c r="L11"/>
  <c r="P11" s="1"/>
  <c r="AG13" l="1"/>
  <c r="F29"/>
  <c r="F43" s="1"/>
  <c r="F51" s="1"/>
  <c r="W29"/>
  <c r="AD29"/>
  <c r="AI29"/>
  <c r="AL16"/>
  <c r="AL17"/>
  <c r="AL22"/>
  <c r="AB27"/>
  <c r="AN27" s="1"/>
  <c r="AL33"/>
  <c r="Q41"/>
  <c r="AB41" s="1"/>
  <c r="AL38"/>
  <c r="AN38" s="1"/>
  <c r="AB39"/>
  <c r="AN39" s="1"/>
  <c r="L49"/>
  <c r="P49" s="1"/>
  <c r="Q49" s="1"/>
  <c r="AB53"/>
  <c r="AL55"/>
  <c r="AB56"/>
  <c r="AB57"/>
  <c r="AL60"/>
  <c r="H78"/>
  <c r="Z25"/>
  <c r="AG25"/>
  <c r="AL25" s="1"/>
  <c r="AL58"/>
  <c r="AL46"/>
  <c r="AK49"/>
  <c r="AJ29"/>
  <c r="AJ43" s="1"/>
  <c r="AJ51" s="1"/>
  <c r="AL21"/>
  <c r="AK13"/>
  <c r="AL13" s="1"/>
  <c r="AF29"/>
  <c r="AF43" s="1"/>
  <c r="AF51" s="1"/>
  <c r="AB33"/>
  <c r="AN33" s="1"/>
  <c r="U17"/>
  <c r="AB17" s="1"/>
  <c r="AN17" s="1"/>
  <c r="S29"/>
  <c r="AD43"/>
  <c r="AI43"/>
  <c r="T24"/>
  <c r="U24" s="1"/>
  <c r="AB24" s="1"/>
  <c r="AN24" s="1"/>
  <c r="U32"/>
  <c r="AB32" s="1"/>
  <c r="U46"/>
  <c r="AB46" s="1"/>
  <c r="AN46" s="1"/>
  <c r="U47"/>
  <c r="K29"/>
  <c r="K43" s="1"/>
  <c r="K51" s="1"/>
  <c r="Z19"/>
  <c r="Q22"/>
  <c r="Z35"/>
  <c r="AN41"/>
  <c r="J29"/>
  <c r="J43" s="1"/>
  <c r="J51" s="1"/>
  <c r="AH29"/>
  <c r="AH43" s="1"/>
  <c r="AH51" s="1"/>
  <c r="H82" s="1"/>
  <c r="Q16"/>
  <c r="AL19"/>
  <c r="L25"/>
  <c r="P25" s="1"/>
  <c r="Q25" s="1"/>
  <c r="AG35"/>
  <c r="AL35" s="1"/>
  <c r="Z49"/>
  <c r="AG49"/>
  <c r="AN61"/>
  <c r="W43"/>
  <c r="AB23"/>
  <c r="AN23" s="1"/>
  <c r="T23"/>
  <c r="U23" s="1"/>
  <c r="AN54"/>
  <c r="AB54"/>
  <c r="AN53"/>
  <c r="T12"/>
  <c r="U12" s="1"/>
  <c r="AB12" s="1"/>
  <c r="AN12" s="1"/>
  <c r="U18"/>
  <c r="AB18" s="1"/>
  <c r="X29"/>
  <c r="X43" s="1"/>
  <c r="X51" s="1"/>
  <c r="H84" s="1"/>
  <c r="L35"/>
  <c r="P35" s="1"/>
  <c r="AN37"/>
  <c r="AB58"/>
  <c r="L21"/>
  <c r="P21" s="1"/>
  <c r="Q21" s="1"/>
  <c r="L31"/>
  <c r="P31" s="1"/>
  <c r="S35"/>
  <c r="Z47"/>
  <c r="AN55"/>
  <c r="AN57"/>
  <c r="I13"/>
  <c r="I19"/>
  <c r="L19" s="1"/>
  <c r="P19" s="1"/>
  <c r="Q19" s="1"/>
  <c r="Z13"/>
  <c r="Q15"/>
  <c r="AG18"/>
  <c r="AL18" s="1"/>
  <c r="AG37"/>
  <c r="AL37" s="1"/>
  <c r="Q45"/>
  <c r="AG45"/>
  <c r="AL45" s="1"/>
  <c r="AN60"/>
  <c r="AN62"/>
  <c r="AG32"/>
  <c r="AL32" s="1"/>
  <c r="AN56"/>
  <c r="AN59"/>
  <c r="AL49" l="1"/>
  <c r="AK29"/>
  <c r="AN32"/>
  <c r="AN18"/>
  <c r="AG29"/>
  <c r="AB47"/>
  <c r="AN47" s="1"/>
  <c r="U16"/>
  <c r="AB16" s="1"/>
  <c r="AN16" s="1"/>
  <c r="S43"/>
  <c r="H13"/>
  <c r="Q11"/>
  <c r="W51"/>
  <c r="Z51" s="1"/>
  <c r="Z43"/>
  <c r="AL29"/>
  <c r="T21"/>
  <c r="H35"/>
  <c r="Q35" s="1"/>
  <c r="Q31"/>
  <c r="T22"/>
  <c r="U22" s="1"/>
  <c r="AB22" s="1"/>
  <c r="AN22" s="1"/>
  <c r="AI51"/>
  <c r="AK51" s="1"/>
  <c r="AK43"/>
  <c r="I29"/>
  <c r="L13"/>
  <c r="P13" s="1"/>
  <c r="AD51"/>
  <c r="AG51" s="1"/>
  <c r="AG43"/>
  <c r="AL43" s="1"/>
  <c r="Z29"/>
  <c r="S51" l="1"/>
  <c r="AL51"/>
  <c r="H83"/>
  <c r="T19"/>
  <c r="U19" s="1"/>
  <c r="AB19" s="1"/>
  <c r="AN19" s="1"/>
  <c r="U15"/>
  <c r="AB15" s="1"/>
  <c r="AN15" s="1"/>
  <c r="Q13"/>
  <c r="H29"/>
  <c r="T49"/>
  <c r="U49" s="1"/>
  <c r="AB49" s="1"/>
  <c r="AN49" s="1"/>
  <c r="U45"/>
  <c r="AB45" s="1"/>
  <c r="AN45" s="1"/>
  <c r="I43"/>
  <c r="L29"/>
  <c r="P29" s="1"/>
  <c r="T25"/>
  <c r="U25" s="1"/>
  <c r="AB25" s="1"/>
  <c r="AN25" s="1"/>
  <c r="U21"/>
  <c r="AB21" s="1"/>
  <c r="AN21" s="1"/>
  <c r="I51" l="1"/>
  <c r="L51" s="1"/>
  <c r="P51" s="1"/>
  <c r="L43"/>
  <c r="P43" s="1"/>
  <c r="T13"/>
  <c r="U11"/>
  <c r="AB11" s="1"/>
  <c r="AN11" s="1"/>
  <c r="Q29"/>
  <c r="H43"/>
  <c r="T35"/>
  <c r="U35" s="1"/>
  <c r="AB35" s="1"/>
  <c r="AN35" s="1"/>
  <c r="U31"/>
  <c r="AB31" s="1"/>
  <c r="AN31" s="1"/>
  <c r="T29" l="1"/>
  <c r="U13"/>
  <c r="AB13" s="1"/>
  <c r="AN13" s="1"/>
  <c r="Q43"/>
  <c r="H51"/>
  <c r="Q51" s="1"/>
  <c r="T43" l="1"/>
  <c r="U29"/>
  <c r="AB29" s="1"/>
  <c r="AN29" s="1"/>
  <c r="T51" l="1"/>
  <c r="U43"/>
  <c r="AB43" s="1"/>
  <c r="AN43" s="1"/>
  <c r="H86" l="1"/>
  <c r="H88" s="1"/>
  <c r="U51"/>
  <c r="AB51" s="1"/>
  <c r="AN51" s="1"/>
  <c r="AN65" s="1"/>
  <c r="H90" l="1"/>
</calcChain>
</file>

<file path=xl/sharedStrings.xml><?xml version="1.0" encoding="utf-8"?>
<sst xmlns="http://schemas.openxmlformats.org/spreadsheetml/2006/main" count="157" uniqueCount="156">
  <si>
    <t>Codice Azienda</t>
  </si>
  <si>
    <t>Denominazione Azienda Sanitaria</t>
  </si>
  <si>
    <t>Periodo di riferimento</t>
  </si>
  <si>
    <t>II trim.</t>
  </si>
  <si>
    <t>Spese per emolumenti</t>
  </si>
  <si>
    <t>Oneri ed IRAP</t>
  </si>
  <si>
    <t>Altre voci di spesa</t>
  </si>
  <si>
    <t xml:space="preserve">TOTALE SPESE DEL PERSONALE AL LORDO </t>
  </si>
  <si>
    <t>Importi da detrarre dal totale lordo</t>
  </si>
  <si>
    <t xml:space="preserve">TOTALE SPESE DEL PERSONALE AL NETTO </t>
  </si>
  <si>
    <t>Fisse</t>
  </si>
  <si>
    <t>Accessorie</t>
  </si>
  <si>
    <t>Somme a rimborso</t>
  </si>
  <si>
    <t>Rinnovi contrattuali</t>
  </si>
  <si>
    <t>Costi Categorie Protette</t>
  </si>
  <si>
    <t>Totale da detrarre dalla spesa lorda</t>
  </si>
  <si>
    <t>UNITA' DI PERSONALE IN SERVIZIO AL (gg/mm/aaaa):</t>
  </si>
  <si>
    <t>(Stip. Tab. - RIA -..)</t>
  </si>
  <si>
    <t>Fondi Posizione/Fasce</t>
  </si>
  <si>
    <t>Fondi Particolari condizioni di lavoro</t>
  </si>
  <si>
    <t>Fondi Risultato/Produttività</t>
  </si>
  <si>
    <t>Totale Fondi</t>
  </si>
  <si>
    <t>Indennità di esclusività</t>
  </si>
  <si>
    <t>Compensi Sues 118</t>
  </si>
  <si>
    <t>Altro*</t>
  </si>
  <si>
    <t>Totale Spese Accessorie</t>
  </si>
  <si>
    <t>Totale Spese per emolumenti</t>
  </si>
  <si>
    <t>Oneri riflessi</t>
  </si>
  <si>
    <t>IRAP</t>
  </si>
  <si>
    <t>Totale oneri ed IRAP</t>
  </si>
  <si>
    <t xml:space="preserve">Assegni per nucleo familiare </t>
  </si>
  <si>
    <t xml:space="preserve">Mensa / Buoni pasto </t>
  </si>
  <si>
    <t>Equo indennizzo</t>
  </si>
  <si>
    <t>Totale Altre voci di spesa</t>
  </si>
  <si>
    <t>Spese per personale comandato c/o altre Amministrazioni</t>
  </si>
  <si>
    <t>Dall'Ass.to Reg.le al Lavoro per L.S.U. contrattualizzati</t>
  </si>
  <si>
    <t>Totale Somme a rimborso</t>
  </si>
  <si>
    <t>Al 2004</t>
  </si>
  <si>
    <t>Incrementi/Decrementi rispetto all'anno 2004 al netto dei rinnovi contrattuali</t>
  </si>
  <si>
    <t>Totale costi Categorie Protette nel periodo di riferimento al netto dei rinnovi contrattuali</t>
  </si>
  <si>
    <t>(1)</t>
  </si>
  <si>
    <t>(2)</t>
  </si>
  <si>
    <t>(3)</t>
  </si>
  <si>
    <t>(4)</t>
  </si>
  <si>
    <t>(5)=(2)+(3)+(4)</t>
  </si>
  <si>
    <t>(6)</t>
  </si>
  <si>
    <t>(7)</t>
  </si>
  <si>
    <t>(8)</t>
  </si>
  <si>
    <t>(9)=(5)+(6)+(7)+(8)</t>
  </si>
  <si>
    <t>(10)=(1)+(9)</t>
  </si>
  <si>
    <t>(11)</t>
  </si>
  <si>
    <t>(12)</t>
  </si>
  <si>
    <t>(13)=(11)+(12)</t>
  </si>
  <si>
    <t>(14)</t>
  </si>
  <si>
    <t>(15)</t>
  </si>
  <si>
    <t>(16)</t>
  </si>
  <si>
    <t>(17)=(14)+(15)+(16)</t>
  </si>
  <si>
    <t>(18)=(10)+(13)+(17)</t>
  </si>
  <si>
    <t>(19)</t>
  </si>
  <si>
    <t>(20)</t>
  </si>
  <si>
    <t>(21)</t>
  </si>
  <si>
    <t>(22)=(19)+(20)+(21)</t>
  </si>
  <si>
    <t>(23)</t>
  </si>
  <si>
    <t>(24)</t>
  </si>
  <si>
    <t>(25)</t>
  </si>
  <si>
    <t>(26)=(24)+(25)</t>
  </si>
  <si>
    <t>(27)=(22)+(23)+(26)</t>
  </si>
  <si>
    <t>(28)=(18)-(27)</t>
  </si>
  <si>
    <t>Dirigenti Medici</t>
  </si>
  <si>
    <t>Dirigenti Veterinari</t>
  </si>
  <si>
    <t>Totale Dirigenza Area IV</t>
  </si>
  <si>
    <t xml:space="preserve">Dirigenti Sanitari </t>
  </si>
  <si>
    <t>Dirigenti Professionali</t>
  </si>
  <si>
    <t>Dirigenti Tecnici</t>
  </si>
  <si>
    <t>Dirigenti Amministrativi</t>
  </si>
  <si>
    <t>Totale Dirigenza Area III</t>
  </si>
  <si>
    <t>Personale non dirigente Ruolo Sanitario</t>
  </si>
  <si>
    <t>Personale non dirigente Ruolo Professionale</t>
  </si>
  <si>
    <t>Personale non dirigente Ruolo Tecnico</t>
  </si>
  <si>
    <t>Personale non dirigente Ruolo Amministrativo</t>
  </si>
  <si>
    <t>Totale Comparto</t>
  </si>
  <si>
    <t>Personale contrattista (ex Medici condotti)</t>
  </si>
  <si>
    <t>TOTALE PERSONALE DIPENDENTE A TEMPO INDETERMINATO</t>
  </si>
  <si>
    <t>Personale Dirigente a tempo determinato</t>
  </si>
  <si>
    <t>Personale non Dirigente a tempo determinato</t>
  </si>
  <si>
    <t>Personale ex LSU contrattualizzato</t>
  </si>
  <si>
    <t>TOTALE PERSONALE A TEMPO DETERMINATO</t>
  </si>
  <si>
    <t>Personale con contratto di collaborazione coordinata e continuativa</t>
  </si>
  <si>
    <t>Personale con convenzione</t>
  </si>
  <si>
    <t xml:space="preserve">Personale addetto ai LSU </t>
  </si>
  <si>
    <t xml:space="preserve">Altro Restante Personale </t>
  </si>
  <si>
    <t>TOTALE RESTANTE PERSONALE</t>
  </si>
  <si>
    <t xml:space="preserve">TOTALE PERSONALE IN SERVIZIO </t>
  </si>
  <si>
    <t xml:space="preserve">Indennità De Maria Personale Dirigente Sanitario </t>
  </si>
  <si>
    <t xml:space="preserve">Indennità De Maria Personale Dirigente non Sanitario </t>
  </si>
  <si>
    <t xml:space="preserve">Indennità De Maria Personale non Dirigente </t>
  </si>
  <si>
    <t>TOTALE INDENNITA' DE MARIA</t>
  </si>
  <si>
    <t>TOTALE COMPLESSIVO</t>
  </si>
  <si>
    <t>(1) Di cui Personale assunto a T.D. ai sensi dell'art.1 c.542 Legge 208/2015</t>
  </si>
  <si>
    <t>(2) Di cui Personale a T.D. ex Medicina Penitenziaria</t>
  </si>
  <si>
    <t xml:space="preserve">(3) Di cui Personale a T.D. utilizzato nelle REMS </t>
  </si>
  <si>
    <t>(4) Di cui Personale a T.I. ex Medicina Penitenziaria</t>
  </si>
  <si>
    <t xml:space="preserve">(5) Di cui Personale a T.I. utilizzato nelle REMS </t>
  </si>
  <si>
    <t>(6) Di cui Assunzioni legate alle esigenze derivanti dall'emergenza COVID-19 (art 2 bis e 2 ter L. 27/2020 + art.2 comma 1-7 L. 77/2020)</t>
  </si>
  <si>
    <t>(7) Di cui Costo infermiere di Famiglia o di Comunità (art.1 c. 5 L. 77/2020)</t>
  </si>
  <si>
    <t>(8) Di cui Costo Personale ADI "aggiuntivo" (art. 1, c. 4 L. 77/2020)</t>
  </si>
  <si>
    <t>(9) Di cui Costo Piscologi e assistenti sociali (art.1 c. 7 e 7 bis L. 77/2020)</t>
  </si>
  <si>
    <t>(10) Di cui Costo Personale Centrali Operative (art.1 c. 8 L.77/2020)</t>
  </si>
  <si>
    <t>Note: (7) (8) (9) voci di pertinenza delle ASP</t>
  </si>
  <si>
    <t>Quadro di allineamento con il modello CE alla stessa data</t>
  </si>
  <si>
    <t>Spesa al netto di REMS, Medicina Penitenziaria e Personale delle note da 6 a 10</t>
  </si>
  <si>
    <t>Colonna(8): Spese per emolumenti - Altro* (Specificare la natura di ogni singolo costo ed il relativo importo):</t>
  </si>
  <si>
    <t>Codice</t>
  </si>
  <si>
    <t>Voce</t>
  </si>
  <si>
    <t xml:space="preserve">CE </t>
  </si>
  <si>
    <t>Mancato preavviso</t>
  </si>
  <si>
    <t>BA2080</t>
  </si>
  <si>
    <t>Totale Costo del personale</t>
  </si>
  <si>
    <t>Eredi</t>
  </si>
  <si>
    <t>BA1410</t>
  </si>
  <si>
    <t>Collaborazioni coordinate e continuative sanitarie e socios. da privato</t>
  </si>
  <si>
    <t>emolumenti derivanti da enti esterni univ</t>
  </si>
  <si>
    <t>BA1420</t>
  </si>
  <si>
    <t xml:space="preserve">Indennità a personale universitario - area sanitaria </t>
  </si>
  <si>
    <t>BA1430</t>
  </si>
  <si>
    <t xml:space="preserve">Lavoro interinale - area sanitaria </t>
  </si>
  <si>
    <t>BA1450</t>
  </si>
  <si>
    <t>Rimborso oneri stipendiali del personale sanitario in comando</t>
  </si>
  <si>
    <t>Colonna(21): Somme a rimborso - Altro* (Specificare la natura di ogni singolo rimborso ed il relativo importo):</t>
  </si>
  <si>
    <t>BA1800</t>
  </si>
  <si>
    <t>Collaborazioni coordinate e continuative non sanitarie da privato</t>
  </si>
  <si>
    <t>RIMBORSI INAIL</t>
  </si>
  <si>
    <t>BA1810</t>
  </si>
  <si>
    <t xml:space="preserve">Indennità a personale universitario - area non sanitaria </t>
  </si>
  <si>
    <t>RECUPERO TFR L.335/95</t>
  </si>
  <si>
    <t>BA1820</t>
  </si>
  <si>
    <t xml:space="preserve">Lavoro interinale - area non sanitaria </t>
  </si>
  <si>
    <t>BA1840</t>
  </si>
  <si>
    <t>Rimborso oneri stipendiali del personale non sanitario in comando</t>
  </si>
  <si>
    <t>Totale CE</t>
  </si>
  <si>
    <t>Riconciliazione D.1.2 vs CE</t>
  </si>
  <si>
    <t>26 -&gt; Totale costi Categorie Protette nel periodo di riferimento al netto dei rinnovi contrattuali (-)</t>
  </si>
  <si>
    <t>23 -&gt; Rinnovi contrattuali (-)</t>
  </si>
  <si>
    <t>22 -&gt; Totale Somme a rimborso (-)</t>
  </si>
  <si>
    <t>15 -&gt; Mensa/Buoni Pasto (+)</t>
  </si>
  <si>
    <t>16 -&gt; Equo indennizzo (+)
[Quota parte relativa all'equo indennizzo iscritto nel modello CE tra le sopravvenienze passive]</t>
  </si>
  <si>
    <t>Rilevamento relativo all'anno</t>
  </si>
  <si>
    <t>12 -&gt; IRAP (+)</t>
  </si>
  <si>
    <t>CE ricostruito</t>
  </si>
  <si>
    <t>Responsabile del procedimento</t>
  </si>
  <si>
    <t>Scostamento CE ricostruito vs D.1.2</t>
  </si>
  <si>
    <t>Motivazioni eventuale scostamento</t>
  </si>
  <si>
    <t>Recapito Telefonico</t>
  </si>
  <si>
    <t xml:space="preserve">LO SCOSTAMENTO SI RIFERISCE AI BORSISTI  INSERITI NEL RESTANTE PERSONALE </t>
  </si>
  <si>
    <t>Dr.Vincenzo Manzella - ( estensore Rag.ra Franca Tola )</t>
  </si>
  <si>
    <t xml:space="preserve">si evidenzia che per euro 2.035.045 il costo dei Cococo fa riferimento a personale assunto per covid . </t>
  </si>
</sst>
</file>

<file path=xl/styles.xml><?xml version="1.0" encoding="utf-8"?>
<styleSheet xmlns="http://schemas.openxmlformats.org/spreadsheetml/2006/main">
  <numFmts count="26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-[$€-410]\ * #,##0_-;\-[$€-410]\ * #,##0_-;_-[$€-410]\ * &quot;-&quot;??_-;_-@_-"/>
    <numFmt numFmtId="168" formatCode="_-* #,##0_-;\-* #,##0_-;_-* &quot;-&quot;??_-;_-@_-"/>
    <numFmt numFmtId="169" formatCode="0.0%"/>
    <numFmt numFmtId="170" formatCode="#,##0.000"/>
    <numFmt numFmtId="171" formatCode="_-* #,##0_-;\-* #,##0_-;_-* \-_-;_-@_-"/>
    <numFmt numFmtId="172" formatCode="_ * #,##0_ ;_ * \-#,##0_ ;_ * &quot;-&quot;_ ;_ @_ "/>
    <numFmt numFmtId="173" formatCode="_-* #,##0.00_-;\-* #,##0.00_-;_-* \-??_-;_-@_-"/>
    <numFmt numFmtId="174" formatCode="#,##0_ ;\-#,##0\ "/>
    <numFmt numFmtId="175" formatCode="#,##0.0_);\(#,##0.0\)"/>
    <numFmt numFmtId="176" formatCode="_-&quot;€ &quot;* #,##0.00_-;&quot;-€ &quot;* #,##0.00_-;_-&quot;€ &quot;* \-??_-;_-@_-"/>
    <numFmt numFmtId="177" formatCode="#,##0&quot; &quot;;&quot;(&quot;#,##0&quot;)&quot;;&quot;- &quot;;@&quot; &quot;"/>
    <numFmt numFmtId="178" formatCode="#,##0&quot; &quot;;&quot;-&quot;#,##0&quot; &quot;;&quot;- &quot;;@&quot; &quot;"/>
    <numFmt numFmtId="179" formatCode="#,##0.00&quot; &quot;;&quot;-&quot;#,##0.00&quot; &quot;;&quot;-&quot;#&quot; &quot;;@&quot; &quot;"/>
    <numFmt numFmtId="180" formatCode="#,##0.00&quot; &quot;;&quot;-&quot;#,##0.00&quot; &quot;;&quot; -&quot;00&quot; &quot;;@&quot; &quot;"/>
    <numFmt numFmtId="181" formatCode="\+#,##0;\-#,##0"/>
    <numFmt numFmtId="182" formatCode="_(* #,##0_);_(* \(#,##0\);_(* &quot;-&quot;_);_(@_)"/>
    <numFmt numFmtId="183" formatCode="_(* #,##0.00_);_(* \(#,##0.00\);_(* \-??_);_(@_)"/>
    <numFmt numFmtId="184" formatCode="#,##0;&quot;- &quot;#,##0;_-&quot; - &quot;"/>
    <numFmt numFmtId="185" formatCode="0.0000000%"/>
    <numFmt numFmtId="186" formatCode="0.0\x;@_)"/>
    <numFmt numFmtId="187" formatCode="[$€-410]\ #,##0.00;[Red]\-[$€-410]\ #,##0.00"/>
    <numFmt numFmtId="188" formatCode="_(&quot;$&quot;* #,##0_);_(&quot;$&quot;* \(#,##0\);_(&quot;$&quot;* &quot;-&quot;_);_(@_)"/>
    <numFmt numFmtId="189" formatCode="_-&quot;€ &quot;* #,##0_-;&quot;-€ &quot;* #,##0_-;_-&quot;€ &quot;* \-_-;_-@_-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mbria"/>
      <family val="1"/>
    </font>
    <font>
      <sz val="10"/>
      <name val="Cambria"/>
      <family val="1"/>
    </font>
    <font>
      <b/>
      <sz val="10"/>
      <name val="Arial"/>
      <family val="2"/>
    </font>
    <font>
      <b/>
      <sz val="16"/>
      <name val="Cambria"/>
      <family val="1"/>
    </font>
    <font>
      <sz val="10"/>
      <name val="Arial"/>
      <family val="2"/>
    </font>
    <font>
      <b/>
      <sz val="10"/>
      <name val="Cambria"/>
      <family val="1"/>
    </font>
    <font>
      <b/>
      <i/>
      <u/>
      <sz val="18"/>
      <name val="Cambria"/>
      <family val="1"/>
    </font>
    <font>
      <b/>
      <i/>
      <sz val="10"/>
      <name val="Cambria"/>
      <family val="1"/>
    </font>
    <font>
      <sz val="12"/>
      <name val="Cambria"/>
      <family val="1"/>
    </font>
    <font>
      <b/>
      <sz val="10"/>
      <color rgb="FF00B0F0"/>
      <name val="Cambria"/>
      <family val="1"/>
    </font>
    <font>
      <b/>
      <u/>
      <sz val="12"/>
      <name val="Cambria"/>
      <family val="1"/>
    </font>
    <font>
      <b/>
      <sz val="11"/>
      <name val="Cambria"/>
      <family val="1"/>
    </font>
    <font>
      <sz val="10"/>
      <color indexed="13"/>
      <name val="Cambria"/>
      <family val="1"/>
    </font>
    <font>
      <sz val="11"/>
      <name val="Cambria"/>
      <family val="1"/>
    </font>
    <font>
      <sz val="11"/>
      <color indexed="8"/>
      <name val="Calibri"/>
      <family val="2"/>
    </font>
    <font>
      <b/>
      <i/>
      <sz val="11"/>
      <name val="Cambria"/>
      <family val="1"/>
    </font>
    <font>
      <i/>
      <sz val="11"/>
      <name val="Cambria"/>
      <family val="1"/>
    </font>
    <font>
      <b/>
      <u/>
      <sz val="14"/>
      <name val="Cambria"/>
      <family val="1"/>
    </font>
    <font>
      <b/>
      <sz val="10"/>
      <name val="MS Sans Serif"/>
      <family val="2"/>
    </font>
    <font>
      <sz val="11"/>
      <color indexed="8"/>
      <name val="Cambria"/>
      <family val="1"/>
    </font>
    <font>
      <sz val="14"/>
      <name val="Cambria"/>
      <family val="1"/>
      <scheme val="major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Cambria"/>
      <family val="1"/>
      <scheme val="major"/>
    </font>
    <font>
      <b/>
      <u/>
      <sz val="11"/>
      <name val="Arial"/>
      <family val="2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sz val="10"/>
      <color indexed="10"/>
      <name val="Arial"/>
      <family val="2"/>
    </font>
    <font>
      <b/>
      <u/>
      <sz val="16"/>
      <name val="Arial"/>
      <family val="2"/>
    </font>
    <font>
      <sz val="10"/>
      <name val="Cambria"/>
      <family val="1"/>
      <scheme val="major"/>
    </font>
    <font>
      <sz val="11"/>
      <name val="Cambria"/>
      <family val="1"/>
      <scheme val="major"/>
    </font>
    <font>
      <sz val="11"/>
      <color theme="8" tint="-0.499984740745262"/>
      <name val="Cambria"/>
      <family val="1"/>
      <scheme val="major"/>
    </font>
    <font>
      <i/>
      <sz val="10"/>
      <name val="Cambria"/>
      <family val="1"/>
      <scheme val="major"/>
    </font>
    <font>
      <b/>
      <sz val="14"/>
      <name val="Arial"/>
      <family val="2"/>
    </font>
    <font>
      <sz val="11"/>
      <color indexed="8"/>
      <name val="Cambria"/>
      <family val="1"/>
      <scheme val="major"/>
    </font>
    <font>
      <b/>
      <i/>
      <sz val="11"/>
      <name val="Cambria"/>
      <family val="1"/>
      <scheme val="major"/>
    </font>
    <font>
      <sz val="10"/>
      <color indexed="10"/>
      <name val="Verdana"/>
      <family val="2"/>
    </font>
    <font>
      <sz val="10"/>
      <color indexed="12"/>
      <name val="Verdana"/>
      <family val="2"/>
    </font>
    <font>
      <sz val="11"/>
      <color indexed="9"/>
      <name val="Calibri"/>
      <family val="2"/>
    </font>
    <font>
      <sz val="10"/>
      <name val="Mangal"/>
      <family val="2"/>
    </font>
    <font>
      <b/>
      <sz val="11"/>
      <color indexed="52"/>
      <name val="Calibri"/>
      <family val="2"/>
    </font>
    <font>
      <sz val="10"/>
      <name val="Verdana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9"/>
      <color indexed="2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8"/>
      <name val="Calibri"/>
      <family val="2"/>
      <charset val="1"/>
    </font>
    <font>
      <sz val="12"/>
      <color rgb="FF000000"/>
      <name val="Times New Roman"/>
      <family val="1"/>
    </font>
    <font>
      <sz val="10"/>
      <color rgb="FF000000"/>
      <name val="Calibri"/>
      <family val="2"/>
    </font>
    <font>
      <sz val="11"/>
      <color rgb="FF333333"/>
      <name val="Arial1"/>
    </font>
    <font>
      <b/>
      <i/>
      <sz val="16"/>
      <color indexed="8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0"/>
      <name val="Book Antiqua"/>
      <family val="1"/>
    </font>
    <font>
      <sz val="11"/>
      <name val="Times New Roman"/>
      <family val="1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Calibri"/>
      <family val="2"/>
    </font>
    <font>
      <sz val="9"/>
      <name val="Univers 45 Light"/>
      <family val="2"/>
    </font>
    <font>
      <sz val="8"/>
      <color indexed="8"/>
      <name val="Arial"/>
      <family val="2"/>
    </font>
    <font>
      <sz val="9"/>
      <name val="Univers 45 Light"/>
    </font>
    <font>
      <sz val="11"/>
      <color indexed="8"/>
      <name val="Univers 45 Light"/>
      <family val="2"/>
    </font>
    <font>
      <sz val="8"/>
      <name val="Comic Sans MS"/>
      <family val="4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b/>
      <i/>
      <u/>
      <sz val="9"/>
      <color indexed="8"/>
      <name val="Arial"/>
      <family val="2"/>
    </font>
    <font>
      <u/>
      <sz val="10"/>
      <name val="Arial"/>
      <family val="2"/>
    </font>
    <font>
      <sz val="11"/>
      <color rgb="FF000000"/>
      <name val="Calibri1"/>
      <family val="2"/>
    </font>
    <font>
      <sz val="11"/>
      <color indexed="21"/>
      <name val="Calibri"/>
      <family val="2"/>
      <charset val="1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7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bgColor theme="0"/>
      </patternFill>
    </fill>
    <fill>
      <patternFill patternType="solid">
        <fgColor indexed="65"/>
        <bgColor indexed="64"/>
      </patternFill>
    </fill>
    <fill>
      <patternFill patternType="lightDown"/>
    </fill>
    <fill>
      <patternFill patternType="solid">
        <fgColor indexed="9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31"/>
        <bgColor indexed="41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45"/>
      </patternFill>
    </fill>
    <fill>
      <patternFill patternType="solid">
        <f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27"/>
      </patternFill>
    </fill>
    <fill>
      <patternFill patternType="solid">
        <fgColor indexed="47"/>
        <bgColor indexed="24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13"/>
        <bgColor indexed="34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24"/>
      </patternFill>
    </fill>
    <fill>
      <patternFill patternType="solid">
        <fgColor indexed="24"/>
        <bgColor indexed="41"/>
      </patternFill>
    </fill>
    <fill>
      <patternFill patternType="solid">
        <fgColor indexed="42"/>
        <bgColor indexed="17"/>
      </patternFill>
    </fill>
  </fills>
  <borders count="15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double">
        <color indexed="8"/>
      </right>
      <top style="double">
        <color indexed="8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07">
    <xf numFmtId="0" fontId="0" fillId="0" borderId="0"/>
    <xf numFmtId="166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" fillId="0" borderId="0"/>
    <xf numFmtId="0" fontId="7" fillId="0" borderId="0"/>
    <xf numFmtId="169" fontId="7" fillId="0" borderId="0"/>
    <xf numFmtId="37" fontId="39" fillId="28" borderId="2"/>
    <xf numFmtId="37" fontId="40" fillId="0" borderId="0"/>
    <xf numFmtId="169" fontId="39" fillId="28" borderId="2"/>
    <xf numFmtId="169" fontId="40" fillId="0" borderId="0"/>
    <xf numFmtId="0" fontId="17" fillId="29" borderId="0" applyNumberFormat="0" applyBorder="0" applyAlignment="0" applyProtection="0"/>
    <xf numFmtId="0" fontId="1" fillId="3" borderId="0" applyNumberFormat="0" applyBorder="0" applyAlignment="0" applyProtection="0"/>
    <xf numFmtId="0" fontId="17" fillId="3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7" fillId="31" borderId="0" applyNumberFormat="0" applyBorder="0" applyAlignment="0" applyProtection="0"/>
    <xf numFmtId="0" fontId="1" fillId="5" borderId="0" applyNumberFormat="0" applyBorder="0" applyAlignment="0" applyProtection="0"/>
    <xf numFmtId="0" fontId="17" fillId="3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7" fillId="33" borderId="0" applyNumberFormat="0" applyBorder="0" applyAlignment="0" applyProtection="0"/>
    <xf numFmtId="0" fontId="1" fillId="7" borderId="0" applyNumberFormat="0" applyBorder="0" applyAlignment="0" applyProtection="0"/>
    <xf numFmtId="0" fontId="17" fillId="3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7" fillId="35" borderId="0" applyNumberFormat="0" applyBorder="0" applyAlignment="0" applyProtection="0"/>
    <xf numFmtId="0" fontId="1" fillId="9" borderId="0" applyNumberFormat="0" applyBorder="0" applyAlignment="0" applyProtection="0"/>
    <xf numFmtId="0" fontId="17" fillId="3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7" fillId="37" borderId="0" applyNumberFormat="0" applyBorder="0" applyAlignment="0" applyProtection="0"/>
    <xf numFmtId="0" fontId="1" fillId="11" borderId="0" applyNumberFormat="0" applyBorder="0" applyAlignment="0" applyProtection="0"/>
    <xf numFmtId="0" fontId="17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39" borderId="0" applyNumberFormat="0" applyBorder="0" applyAlignment="0" applyProtection="0"/>
    <xf numFmtId="0" fontId="1" fillId="13" borderId="0" applyNumberFormat="0" applyBorder="0" applyAlignment="0" applyProtection="0"/>
    <xf numFmtId="0" fontId="17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7" fillId="41" borderId="0" applyNumberFormat="0" applyBorder="0" applyAlignment="0" applyProtection="0"/>
    <xf numFmtId="0" fontId="1" fillId="4" borderId="0" applyNumberFormat="0" applyBorder="0" applyAlignment="0" applyProtection="0"/>
    <xf numFmtId="0" fontId="17" fillId="4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7" fillId="43" borderId="0" applyNumberFormat="0" applyBorder="0" applyAlignment="0" applyProtection="0"/>
    <xf numFmtId="0" fontId="1" fillId="6" borderId="0" applyNumberFormat="0" applyBorder="0" applyAlignment="0" applyProtection="0"/>
    <xf numFmtId="0" fontId="17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7" fillId="45" borderId="0" applyNumberFormat="0" applyBorder="0" applyAlignment="0" applyProtection="0"/>
    <xf numFmtId="0" fontId="1" fillId="8" borderId="0" applyNumberFormat="0" applyBorder="0" applyAlignment="0" applyProtection="0"/>
    <xf numFmtId="0" fontId="17" fillId="4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7" fillId="35" borderId="0" applyNumberFormat="0" applyBorder="0" applyAlignment="0" applyProtection="0"/>
    <xf numFmtId="0" fontId="1" fillId="10" borderId="0" applyNumberFormat="0" applyBorder="0" applyAlignment="0" applyProtection="0"/>
    <xf numFmtId="0" fontId="17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41" borderId="0" applyNumberFormat="0" applyBorder="0" applyAlignment="0" applyProtection="0"/>
    <xf numFmtId="0" fontId="1" fillId="12" borderId="0" applyNumberFormat="0" applyBorder="0" applyAlignment="0" applyProtection="0"/>
    <xf numFmtId="0" fontId="17" fillId="4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47" borderId="0" applyNumberFormat="0" applyBorder="0" applyAlignment="0" applyProtection="0"/>
    <xf numFmtId="0" fontId="1" fillId="14" borderId="0" applyNumberFormat="0" applyBorder="0" applyAlignment="0" applyProtection="0"/>
    <xf numFmtId="0" fontId="17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2" fillId="0" borderId="0" applyNumberFormat="0" applyFill="0" applyBorder="0" applyAlignment="0" applyProtection="0"/>
    <xf numFmtId="1" fontId="5" fillId="0" borderId="46">
      <alignment horizontal="center"/>
    </xf>
    <xf numFmtId="37" fontId="39" fillId="28" borderId="2"/>
    <xf numFmtId="0" fontId="43" fillId="57" borderId="147" applyNumberFormat="0" applyAlignment="0" applyProtection="0"/>
    <xf numFmtId="0" fontId="43" fillId="58" borderId="147" applyNumberFormat="0" applyAlignment="0" applyProtection="0"/>
    <xf numFmtId="169" fontId="39" fillId="33" borderId="2"/>
    <xf numFmtId="3" fontId="39" fillId="33" borderId="2"/>
    <xf numFmtId="169" fontId="39" fillId="33" borderId="2"/>
    <xf numFmtId="0" fontId="42" fillId="0" borderId="0" applyNumberFormat="0" applyFill="0" applyBorder="0" applyAlignment="0" applyProtection="0"/>
    <xf numFmtId="170" fontId="44" fillId="59" borderId="0"/>
    <xf numFmtId="0" fontId="42" fillId="0" borderId="0" applyNumberFormat="0" applyFill="0" applyBorder="0" applyProtection="0">
      <alignment horizontal="left"/>
    </xf>
    <xf numFmtId="0" fontId="45" fillId="0" borderId="148" applyNumberFormat="0" applyFill="0" applyAlignment="0" applyProtection="0"/>
    <xf numFmtId="0" fontId="46" fillId="60" borderId="149" applyNumberFormat="0" applyAlignment="0" applyProtection="0"/>
    <xf numFmtId="0" fontId="46" fillId="61" borderId="149" applyNumberFormat="0" applyAlignment="0" applyProtection="0"/>
    <xf numFmtId="171" fontId="47" fillId="0" borderId="150" applyProtection="0">
      <alignment horizontal="left"/>
    </xf>
    <xf numFmtId="0" fontId="48" fillId="3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69" borderId="0" applyNumberFormat="0" applyBorder="0" applyAlignment="0" applyProtection="0"/>
    <xf numFmtId="0" fontId="41" fillId="70" borderId="0" applyNumberFormat="0" applyBorder="0" applyAlignment="0" applyProtection="0"/>
    <xf numFmtId="171" fontId="42" fillId="0" borderId="0" applyFill="0" applyBorder="0" applyAlignment="0" applyProtection="0"/>
    <xf numFmtId="171" fontId="42" fillId="0" borderId="0" applyFill="0" applyBorder="0" applyAlignment="0" applyProtection="0"/>
    <xf numFmtId="172" fontId="49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9" fontId="42" fillId="0" borderId="0" applyFill="0" applyBorder="0" applyAlignment="0" applyProtection="0"/>
    <xf numFmtId="169" fontId="42" fillId="0" borderId="0" applyFill="0" applyBorder="0" applyAlignment="0" applyProtection="0"/>
    <xf numFmtId="174" fontId="42" fillId="0" borderId="0" applyFill="0" applyBorder="0" applyAlignment="0" applyProtection="0"/>
    <xf numFmtId="174" fontId="42" fillId="0" borderId="0" applyFill="0" applyBorder="0" applyAlignment="0" applyProtection="0"/>
    <xf numFmtId="173" fontId="42" fillId="0" borderId="0" applyFill="0" applyBorder="0" applyAlignment="0" applyProtection="0"/>
    <xf numFmtId="175" fontId="50" fillId="0" borderId="0"/>
    <xf numFmtId="176" fontId="42" fillId="0" borderId="0" applyFill="0" applyBorder="0" applyAlignment="0" applyProtection="0"/>
    <xf numFmtId="14" fontId="42" fillId="0" borderId="0" applyFill="0" applyBorder="0" applyAlignment="0" applyProtection="0"/>
    <xf numFmtId="15" fontId="7" fillId="69" borderId="2">
      <alignment horizontal="center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2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65" fontId="7" fillId="0" borderId="0" applyFont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7" fontId="51" fillId="0" borderId="0" applyBorder="0" applyProtection="0"/>
    <xf numFmtId="0" fontId="52" fillId="0" borderId="0" applyNumberFormat="0" applyBorder="0" applyProtection="0"/>
    <xf numFmtId="0" fontId="53" fillId="0" borderId="0" applyNumberFormat="0" applyFill="0" applyBorder="0" applyProtection="0"/>
    <xf numFmtId="178" fontId="51" fillId="0" borderId="0" applyBorder="0" applyProtection="0"/>
    <xf numFmtId="179" fontId="51" fillId="0" borderId="0" applyBorder="0" applyProtection="0"/>
    <xf numFmtId="0" fontId="54" fillId="0" borderId="0"/>
    <xf numFmtId="0" fontId="55" fillId="0" borderId="0" applyNumberFormat="0" applyBorder="0" applyProtection="0"/>
    <xf numFmtId="9" fontId="51" fillId="0" borderId="0" applyBorder="0" applyProtection="0"/>
    <xf numFmtId="0" fontId="56" fillId="0" borderId="0" applyNumberFormat="0" applyBorder="0" applyProtection="0"/>
    <xf numFmtId="180" fontId="57" fillId="0" borderId="0" applyFont="0" applyBorder="0" applyProtection="0"/>
    <xf numFmtId="0" fontId="42" fillId="0" borderId="0" applyNumberFormat="0" applyFill="0" applyBorder="0" applyAlignment="0" applyProtection="0"/>
    <xf numFmtId="175" fontId="42" fillId="69" borderId="151" applyAlignment="0" applyProtection="0"/>
    <xf numFmtId="0" fontId="58" fillId="0" borderId="0" applyNumberFormat="0" applyBorder="0" applyProtection="0">
      <alignment horizontal="center"/>
    </xf>
    <xf numFmtId="0" fontId="58" fillId="0" borderId="0" applyNumberFormat="0" applyBorder="0" applyProtection="0">
      <alignment horizontal="center" textRotation="90"/>
    </xf>
    <xf numFmtId="37" fontId="40" fillId="0" borderId="0"/>
    <xf numFmtId="0" fontId="59" fillId="0" borderId="0" applyNumberFormat="0" applyFill="0" applyBorder="0" applyAlignment="0" applyProtection="0"/>
    <xf numFmtId="0" fontId="60" fillId="39" borderId="147" applyNumberFormat="0" applyAlignment="0" applyProtection="0"/>
    <xf numFmtId="0" fontId="60" fillId="40" borderId="147" applyNumberFormat="0" applyAlignment="0" applyProtection="0"/>
    <xf numFmtId="0" fontId="61" fillId="0" borderId="0"/>
    <xf numFmtId="15" fontId="62" fillId="0" borderId="0"/>
    <xf numFmtId="39" fontId="62" fillId="0" borderId="0"/>
    <xf numFmtId="181" fontId="62" fillId="0" borderId="0"/>
    <xf numFmtId="182" fontId="6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42" fillId="0" borderId="0" applyFill="0" applyBorder="0" applyAlignment="0" applyProtection="0"/>
    <xf numFmtId="171" fontId="42" fillId="0" borderId="0" applyFill="0" applyBorder="0" applyAlignment="0" applyProtection="0"/>
    <xf numFmtId="171" fontId="42" fillId="0" borderId="0" applyFill="0" applyBorder="0" applyAlignment="0" applyProtection="0"/>
    <xf numFmtId="171" fontId="42" fillId="0" borderId="0" applyFill="0" applyBorder="0" applyAlignment="0" applyProtection="0"/>
    <xf numFmtId="171" fontId="42" fillId="0" borderId="0" applyFill="0" applyBorder="0" applyAlignment="0" applyProtection="0"/>
    <xf numFmtId="183" fontId="42" fillId="0" borderId="0" applyFill="0" applyBorder="0" applyAlignment="0" applyProtection="0"/>
    <xf numFmtId="166" fontId="1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3" fontId="42" fillId="0" borderId="0" applyFill="0" applyBorder="0" applyAlignment="0" applyProtection="0"/>
    <xf numFmtId="166" fontId="2" fillId="0" borderId="0" applyFont="0" applyFill="0" applyBorder="0" applyAlignment="0" applyProtection="0"/>
    <xf numFmtId="173" fontId="42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2" fillId="0" borderId="0" applyFont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66" fontId="7" fillId="0" borderId="0" applyFill="0" applyBorder="0" applyAlignment="0" applyProtection="0"/>
    <xf numFmtId="166" fontId="2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2" fillId="0" borderId="0" applyFont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83" fontId="42" fillId="0" borderId="0" applyFill="0" applyBorder="0" applyAlignment="0" applyProtection="0"/>
    <xf numFmtId="18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66" fontId="17" fillId="0" borderId="0" applyFont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173" fontId="42" fillId="0" borderId="0" applyFill="0" applyBorder="0" applyAlignment="0" applyProtection="0"/>
    <xf numFmtId="0" fontId="64" fillId="28" borderId="0" applyNumberFormat="0" applyBorder="0" applyAlignment="0" applyProtection="0"/>
    <xf numFmtId="0" fontId="64" fillId="71" borderId="0" applyNumberFormat="0" applyBorder="0" applyAlignment="0" applyProtection="0"/>
    <xf numFmtId="0" fontId="17" fillId="0" borderId="0"/>
    <xf numFmtId="0" fontId="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" fillId="0" borderId="0"/>
    <xf numFmtId="0" fontId="7" fillId="0" borderId="0"/>
    <xf numFmtId="0" fontId="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0" borderId="0"/>
    <xf numFmtId="0" fontId="63" fillId="0" borderId="0"/>
    <xf numFmtId="0" fontId="7" fillId="0" borderId="0"/>
    <xf numFmtId="0" fontId="66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17" fillId="0" borderId="0"/>
    <xf numFmtId="0" fontId="63" fillId="0" borderId="0"/>
    <xf numFmtId="0" fontId="63" fillId="0" borderId="0"/>
    <xf numFmtId="0" fontId="42" fillId="0" borderId="0" applyNumberFormat="0" applyFill="0" applyBorder="0" applyAlignment="0" applyProtection="0"/>
    <xf numFmtId="0" fontId="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63" fillId="0" borderId="0"/>
    <xf numFmtId="0" fontId="7" fillId="0" borderId="0"/>
    <xf numFmtId="167" fontId="7" fillId="0" borderId="0"/>
    <xf numFmtId="0" fontId="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2" fillId="0" borderId="0"/>
    <xf numFmtId="0" fontId="17" fillId="0" borderId="0"/>
    <xf numFmtId="0" fontId="2" fillId="0" borderId="0"/>
    <xf numFmtId="0" fontId="6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68" fillId="0" borderId="0"/>
    <xf numFmtId="0" fontId="2" fillId="0" borderId="0"/>
    <xf numFmtId="0" fontId="66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2" fillId="0" borderId="0"/>
    <xf numFmtId="0" fontId="54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9" fillId="0" borderId="0"/>
    <xf numFmtId="0" fontId="2" fillId="0" borderId="0"/>
    <xf numFmtId="0" fontId="2" fillId="0" borderId="0"/>
    <xf numFmtId="0" fontId="70" fillId="0" borderId="0"/>
    <xf numFmtId="0" fontId="5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2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69" fillId="0" borderId="0"/>
    <xf numFmtId="0" fontId="17" fillId="0" borderId="0"/>
    <xf numFmtId="0" fontId="17" fillId="0" borderId="0"/>
    <xf numFmtId="0" fontId="69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63" fillId="0" borderId="0"/>
    <xf numFmtId="0" fontId="54" fillId="0" borderId="0"/>
    <xf numFmtId="0" fontId="63" fillId="0" borderId="0"/>
    <xf numFmtId="0" fontId="69" fillId="0" borderId="0"/>
    <xf numFmtId="0" fontId="63" fillId="0" borderId="0"/>
    <xf numFmtId="0" fontId="17" fillId="0" borderId="0"/>
    <xf numFmtId="0" fontId="63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42" fillId="69" borderId="152" applyNumberFormat="0" applyAlignment="0" applyProtection="0"/>
    <xf numFmtId="0" fontId="1" fillId="2" borderId="1" applyNumberFormat="0" applyFont="0" applyAlignment="0" applyProtection="0"/>
    <xf numFmtId="0" fontId="17" fillId="72" borderId="15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2" fillId="69" borderId="152" applyNumberFormat="0" applyAlignment="0" applyProtection="0"/>
    <xf numFmtId="0" fontId="42" fillId="69" borderId="152" applyNumberFormat="0" applyAlignment="0" applyProtection="0"/>
    <xf numFmtId="0" fontId="42" fillId="69" borderId="152" applyNumberFormat="0" applyAlignment="0" applyProtection="0"/>
    <xf numFmtId="0" fontId="42" fillId="69" borderId="152" applyNumberFormat="0" applyAlignment="0" applyProtection="0"/>
    <xf numFmtId="0" fontId="42" fillId="69" borderId="152" applyNumberFormat="0" applyAlignment="0" applyProtection="0"/>
    <xf numFmtId="0" fontId="42" fillId="69" borderId="152" applyNumberFormat="0" applyAlignment="0" applyProtection="0"/>
    <xf numFmtId="0" fontId="42" fillId="69" borderId="152" applyNumberFormat="0" applyAlignment="0" applyProtection="0"/>
    <xf numFmtId="0" fontId="42" fillId="69" borderId="152" applyNumberFormat="0" applyAlignment="0" applyProtection="0"/>
    <xf numFmtId="184" fontId="42" fillId="0" borderId="0" applyFill="0" applyBorder="0" applyAlignment="0" applyProtection="0"/>
    <xf numFmtId="0" fontId="73" fillId="57" borderId="153" applyNumberFormat="0" applyAlignment="0" applyProtection="0"/>
    <xf numFmtId="0" fontId="73" fillId="58" borderId="153" applyNumberFormat="0" applyAlignment="0" applyProtection="0"/>
    <xf numFmtId="10" fontId="62" fillId="0" borderId="0"/>
    <xf numFmtId="10" fontId="62" fillId="0" borderId="0"/>
    <xf numFmtId="185" fontId="62" fillId="0" borderId="0"/>
    <xf numFmtId="9" fontId="7" fillId="0" borderId="0" applyFont="0" applyFill="0" applyBorder="0" applyAlignment="0" applyProtection="0"/>
    <xf numFmtId="9" fontId="42" fillId="0" borderId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10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17" fillId="0" borderId="0" applyFont="0" applyFill="0" applyBorder="0" applyAlignment="0" applyProtection="0"/>
    <xf numFmtId="9" fontId="42" fillId="0" borderId="0" applyFill="0" applyBorder="0" applyAlignment="0" applyProtection="0"/>
    <xf numFmtId="9" fontId="17" fillId="0" borderId="0" applyFont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9" fontId="42" fillId="0" borderId="0" applyFill="0" applyBorder="0" applyAlignment="0" applyProtection="0"/>
    <xf numFmtId="186" fontId="42" fillId="0" borderId="0" applyFill="0" applyBorder="0" applyAlignment="0" applyProtection="0"/>
    <xf numFmtId="0" fontId="74" fillId="0" borderId="0" applyNumberFormat="0" applyBorder="0" applyProtection="0"/>
    <xf numFmtId="187" fontId="74" fillId="0" borderId="0" applyBorder="0" applyProtection="0"/>
    <xf numFmtId="0" fontId="42" fillId="0" borderId="0" applyNumberFormat="0" applyFill="0" applyBorder="0" applyAlignment="0" applyProtection="0"/>
    <xf numFmtId="0" fontId="63" fillId="59" borderId="0">
      <alignment horizontal="right" vertical="center"/>
    </xf>
    <xf numFmtId="0" fontId="63" fillId="59" borderId="0">
      <alignment horizontal="left" vertical="center"/>
    </xf>
    <xf numFmtId="0" fontId="63" fillId="59" borderId="0">
      <alignment horizontal="left"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5" fillId="73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49" fontId="7" fillId="59" borderId="154">
      <alignment vertical="center"/>
    </xf>
    <xf numFmtId="0" fontId="42" fillId="74" borderId="0" applyBorder="0" applyAlignment="0"/>
    <xf numFmtId="0" fontId="76" fillId="0" borderId="0" applyBorder="0" applyProtection="0"/>
    <xf numFmtId="0" fontId="77" fillId="75" borderId="0" applyBorder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80" fillId="0" borderId="155" applyNumberFormat="0" applyFill="0" applyAlignment="0" applyProtection="0"/>
    <xf numFmtId="0" fontId="81" fillId="0" borderId="156" applyNumberFormat="0" applyFill="0" applyAlignment="0" applyProtection="0"/>
    <xf numFmtId="0" fontId="82" fillId="0" borderId="157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2" fillId="0" borderId="0" applyNumberFormat="0" applyFill="0" applyBorder="0" applyProtection="0">
      <alignment horizontal="left"/>
    </xf>
    <xf numFmtId="0" fontId="84" fillId="0" borderId="158" applyNumberFormat="0" applyFill="0" applyAlignment="0" applyProtection="0"/>
    <xf numFmtId="0" fontId="85" fillId="37" borderId="0" applyNumberFormat="0" applyBorder="0" applyAlignment="0" applyProtection="0"/>
    <xf numFmtId="0" fontId="85" fillId="32" borderId="0" applyNumberFormat="0" applyBorder="0" applyAlignment="0" applyProtection="0"/>
    <xf numFmtId="0" fontId="42" fillId="0" borderId="0" applyNumberFormat="0" applyFill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188" fontId="63" fillId="0" borderId="0" applyFont="0" applyFill="0" applyBorder="0" applyAlignment="0" applyProtection="0"/>
    <xf numFmtId="189" fontId="42" fillId="0" borderId="0" applyFill="0" applyBorder="0" applyAlignment="0" applyProtection="0"/>
    <xf numFmtId="189" fontId="42" fillId="0" borderId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6" fontId="42" fillId="0" borderId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6" fontId="42" fillId="0" borderId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6" fontId="42" fillId="0" borderId="0" applyFill="0" applyBorder="0" applyAlignment="0" applyProtection="0"/>
    <xf numFmtId="176" fontId="42" fillId="0" borderId="0" applyFill="0" applyBorder="0" applyAlignment="0" applyProtection="0"/>
    <xf numFmtId="176" fontId="54" fillId="0" borderId="0" applyFill="0" applyBorder="0" applyProtection="0"/>
    <xf numFmtId="176" fontId="54" fillId="0" borderId="0" applyFill="0" applyBorder="0" applyProtection="0"/>
  </cellStyleXfs>
  <cellXfs count="469">
    <xf numFmtId="0" fontId="0" fillId="0" borderId="0" xfId="0"/>
    <xf numFmtId="3" fontId="3" fillId="15" borderId="0" xfId="3" applyNumberFormat="1" applyFont="1" applyFill="1" applyAlignment="1">
      <alignment vertical="center"/>
    </xf>
    <xf numFmtId="3" fontId="4" fillId="15" borderId="0" xfId="3" applyNumberFormat="1" applyFont="1" applyFill="1" applyAlignment="1">
      <alignment vertical="center"/>
    </xf>
    <xf numFmtId="0" fontId="2" fillId="15" borderId="0" xfId="3" applyFill="1" applyAlignment="1">
      <alignment vertical="center"/>
    </xf>
    <xf numFmtId="3" fontId="3" fillId="15" borderId="2" xfId="3" applyNumberFormat="1" applyFont="1" applyFill="1" applyBorder="1" applyAlignment="1" applyProtection="1">
      <alignment horizontal="center" vertical="center"/>
      <protection locked="0"/>
    </xf>
    <xf numFmtId="3" fontId="5" fillId="15" borderId="0" xfId="3" applyNumberFormat="1" applyFont="1" applyFill="1" applyBorder="1" applyAlignment="1" applyProtection="1">
      <alignment vertical="center"/>
    </xf>
    <xf numFmtId="3" fontId="6" fillId="15" borderId="0" xfId="3" applyNumberFormat="1" applyFont="1" applyFill="1" applyAlignment="1">
      <alignment vertical="center"/>
    </xf>
    <xf numFmtId="3" fontId="6" fillId="15" borderId="0" xfId="4" applyNumberFormat="1" applyFont="1" applyFill="1" applyAlignment="1">
      <alignment vertical="center"/>
    </xf>
    <xf numFmtId="3" fontId="8" fillId="15" borderId="0" xfId="3" applyNumberFormat="1" applyFont="1" applyFill="1" applyAlignment="1">
      <alignment vertical="center"/>
    </xf>
    <xf numFmtId="3" fontId="9" fillId="15" borderId="0" xfId="3" applyNumberFormat="1" applyFont="1" applyFill="1" applyAlignment="1" applyProtection="1">
      <alignment vertical="center"/>
      <protection hidden="1"/>
    </xf>
    <xf numFmtId="3" fontId="4" fillId="16" borderId="0" xfId="3" applyNumberFormat="1" applyFont="1" applyFill="1" applyAlignment="1">
      <alignment vertical="center"/>
    </xf>
    <xf numFmtId="0" fontId="2" fillId="15" borderId="0" xfId="3" applyFill="1" applyAlignment="1" applyProtection="1">
      <alignment vertical="center"/>
      <protection locked="0"/>
    </xf>
    <xf numFmtId="3" fontId="10" fillId="15" borderId="0" xfId="3" applyNumberFormat="1" applyFont="1" applyFill="1" applyAlignment="1">
      <alignment vertical="center"/>
    </xf>
    <xf numFmtId="3" fontId="11" fillId="15" borderId="0" xfId="3" applyNumberFormat="1" applyFont="1" applyFill="1" applyAlignment="1">
      <alignment vertical="center"/>
    </xf>
    <xf numFmtId="14" fontId="8" fillId="15" borderId="3" xfId="3" applyNumberFormat="1" applyFont="1" applyFill="1" applyBorder="1" applyAlignment="1" applyProtection="1">
      <alignment horizontal="center" vertical="center" wrapText="1"/>
      <protection locked="0"/>
    </xf>
    <xf numFmtId="3" fontId="2" fillId="15" borderId="4" xfId="3" applyNumberFormat="1" applyFill="1" applyBorder="1" applyAlignment="1">
      <alignment vertical="center"/>
    </xf>
    <xf numFmtId="3" fontId="2" fillId="15" borderId="5" xfId="3" applyNumberFormat="1" applyFill="1" applyBorder="1" applyAlignment="1">
      <alignment vertical="center"/>
    </xf>
    <xf numFmtId="3" fontId="13" fillId="15" borderId="5" xfId="3" applyNumberFormat="1" applyFont="1" applyFill="1" applyBorder="1" applyAlignment="1">
      <alignment vertical="center"/>
    </xf>
    <xf numFmtId="3" fontId="13" fillId="15" borderId="6" xfId="3" applyNumberFormat="1" applyFont="1" applyFill="1" applyBorder="1" applyAlignment="1">
      <alignment horizontal="center" vertical="center"/>
    </xf>
    <xf numFmtId="3" fontId="3" fillId="15" borderId="0" xfId="3" applyNumberFormat="1" applyFont="1" applyFill="1" applyBorder="1" applyAlignment="1">
      <alignment vertical="center"/>
    </xf>
    <xf numFmtId="3" fontId="15" fillId="15" borderId="0" xfId="3" applyNumberFormat="1" applyFont="1" applyFill="1" applyAlignment="1">
      <alignment horizontal="center" vertical="center"/>
    </xf>
    <xf numFmtId="0" fontId="15" fillId="15" borderId="0" xfId="3" applyFont="1" applyFill="1" applyAlignment="1">
      <alignment horizontal="center" vertical="center"/>
    </xf>
    <xf numFmtId="3" fontId="13" fillId="15" borderId="19" xfId="3" applyNumberFormat="1" applyFont="1" applyFill="1" applyBorder="1" applyAlignment="1">
      <alignment vertical="center"/>
    </xf>
    <xf numFmtId="3" fontId="13" fillId="15" borderId="0" xfId="3" applyNumberFormat="1" applyFont="1" applyFill="1" applyBorder="1" applyAlignment="1">
      <alignment vertical="center"/>
    </xf>
    <xf numFmtId="3" fontId="13" fillId="15" borderId="20" xfId="3" applyNumberFormat="1" applyFont="1" applyFill="1" applyBorder="1" applyAlignment="1">
      <alignment horizontal="center" vertical="center"/>
    </xf>
    <xf numFmtId="3" fontId="3" fillId="15" borderId="21" xfId="3" applyNumberFormat="1" applyFont="1" applyFill="1" applyBorder="1" applyAlignment="1">
      <alignment horizontal="center" vertical="center"/>
    </xf>
    <xf numFmtId="14" fontId="13" fillId="15" borderId="20" xfId="3" applyNumberFormat="1" applyFont="1" applyFill="1" applyBorder="1" applyAlignment="1" applyProtection="1">
      <alignment horizontal="center" vertical="center"/>
      <protection locked="0"/>
    </xf>
    <xf numFmtId="3" fontId="11" fillId="15" borderId="37" xfId="3" applyNumberFormat="1" applyFont="1" applyFill="1" applyBorder="1" applyAlignment="1">
      <alignment horizontal="center" vertical="center" wrapText="1"/>
    </xf>
    <xf numFmtId="3" fontId="11" fillId="15" borderId="38" xfId="3" applyNumberFormat="1" applyFont="1" applyFill="1" applyBorder="1" applyAlignment="1">
      <alignment horizontal="center" vertical="center" wrapText="1"/>
    </xf>
    <xf numFmtId="3" fontId="11" fillId="15" borderId="39" xfId="3" applyNumberFormat="1" applyFont="1" applyFill="1" applyBorder="1" applyAlignment="1">
      <alignment horizontal="center" vertical="center" wrapText="1"/>
    </xf>
    <xf numFmtId="3" fontId="3" fillId="15" borderId="39" xfId="3" applyNumberFormat="1" applyFont="1" applyFill="1" applyBorder="1" applyAlignment="1">
      <alignment horizontal="center" vertical="center" wrapText="1"/>
    </xf>
    <xf numFmtId="3" fontId="11" fillId="17" borderId="32" xfId="3" applyNumberFormat="1" applyFont="1" applyFill="1" applyBorder="1" applyAlignment="1">
      <alignment horizontal="center" vertical="center" wrapText="1"/>
    </xf>
    <xf numFmtId="3" fontId="3" fillId="15" borderId="40" xfId="3" applyNumberFormat="1" applyFont="1" applyFill="1" applyBorder="1" applyAlignment="1">
      <alignment horizontal="center" vertical="center" wrapText="1"/>
    </xf>
    <xf numFmtId="3" fontId="3" fillId="15" borderId="41" xfId="3" applyNumberFormat="1" applyFont="1" applyFill="1" applyBorder="1" applyAlignment="1">
      <alignment horizontal="center" vertical="center" wrapText="1"/>
    </xf>
    <xf numFmtId="3" fontId="3" fillId="15" borderId="42" xfId="3" applyNumberFormat="1" applyFont="1" applyFill="1" applyBorder="1" applyAlignment="1">
      <alignment horizontal="center" vertical="center" wrapText="1"/>
    </xf>
    <xf numFmtId="3" fontId="11" fillId="17" borderId="43" xfId="3" applyNumberFormat="1" applyFont="1" applyFill="1" applyBorder="1" applyAlignment="1">
      <alignment horizontal="center" vertical="center" wrapText="1"/>
    </xf>
    <xf numFmtId="3" fontId="3" fillId="15" borderId="35" xfId="3" applyNumberFormat="1" applyFont="1" applyFill="1" applyBorder="1" applyAlignment="1">
      <alignment horizontal="center" vertical="center" wrapText="1"/>
    </xf>
    <xf numFmtId="0" fontId="11" fillId="15" borderId="43" xfId="3" applyFont="1" applyFill="1" applyBorder="1" applyAlignment="1">
      <alignment horizontal="center" vertical="center" wrapText="1"/>
    </xf>
    <xf numFmtId="0" fontId="11" fillId="15" borderId="32" xfId="3" applyFont="1" applyFill="1" applyBorder="1" applyAlignment="1">
      <alignment horizontal="center" vertical="center" wrapText="1"/>
    </xf>
    <xf numFmtId="0" fontId="3" fillId="15" borderId="33" xfId="3" applyFont="1" applyFill="1" applyBorder="1" applyAlignment="1">
      <alignment horizontal="center" vertical="center" wrapText="1"/>
    </xf>
    <xf numFmtId="0" fontId="4" fillId="15" borderId="45" xfId="3" applyFont="1" applyFill="1" applyBorder="1" applyAlignment="1">
      <alignment horizontal="center" vertical="center"/>
    </xf>
    <xf numFmtId="0" fontId="4" fillId="15" borderId="46" xfId="3" applyFont="1" applyFill="1" applyBorder="1" applyAlignment="1">
      <alignment horizontal="center" vertical="center" wrapText="1"/>
    </xf>
    <xf numFmtId="0" fontId="8" fillId="15" borderId="47" xfId="3" applyFont="1" applyFill="1" applyBorder="1" applyAlignment="1">
      <alignment horizontal="center" vertical="center" wrapText="1"/>
    </xf>
    <xf numFmtId="3" fontId="13" fillId="15" borderId="54" xfId="3" applyNumberFormat="1" applyFont="1" applyFill="1" applyBorder="1" applyAlignment="1">
      <alignment vertical="center"/>
    </xf>
    <xf numFmtId="3" fontId="13" fillId="15" borderId="55" xfId="3" applyNumberFormat="1" applyFont="1" applyFill="1" applyBorder="1" applyAlignment="1">
      <alignment vertical="center"/>
    </xf>
    <xf numFmtId="3" fontId="4" fillId="15" borderId="19" xfId="3" applyNumberFormat="1" applyFont="1" applyFill="1" applyBorder="1" applyAlignment="1">
      <alignment vertical="center"/>
    </xf>
    <xf numFmtId="3" fontId="4" fillId="15" borderId="0" xfId="3" applyNumberFormat="1" applyFont="1" applyFill="1" applyBorder="1" applyAlignment="1">
      <alignment vertical="center"/>
    </xf>
    <xf numFmtId="3" fontId="2" fillId="15" borderId="68" xfId="3" applyNumberFormat="1" applyFill="1" applyBorder="1" applyAlignment="1">
      <alignment vertical="center"/>
    </xf>
    <xf numFmtId="3" fontId="2" fillId="15" borderId="25" xfId="3" applyNumberFormat="1" applyFill="1" applyBorder="1" applyAlignment="1">
      <alignment vertical="center"/>
    </xf>
    <xf numFmtId="3" fontId="2" fillId="15" borderId="0" xfId="3" applyNumberFormat="1" applyFill="1" applyBorder="1" applyAlignment="1">
      <alignment vertical="center"/>
    </xf>
    <xf numFmtId="3" fontId="5" fillId="15" borderId="0" xfId="3" applyNumberFormat="1" applyFont="1" applyFill="1" applyBorder="1" applyAlignment="1">
      <alignment vertical="center"/>
    </xf>
    <xf numFmtId="3" fontId="5" fillId="15" borderId="26" xfId="3" applyNumberFormat="1" applyFont="1" applyFill="1" applyBorder="1" applyAlignment="1">
      <alignment vertical="center"/>
    </xf>
    <xf numFmtId="3" fontId="2" fillId="15" borderId="19" xfId="3" applyNumberFormat="1" applyFill="1" applyBorder="1" applyAlignment="1">
      <alignment vertical="center"/>
    </xf>
    <xf numFmtId="167" fontId="7" fillId="15" borderId="0" xfId="5" applyNumberFormat="1" applyFill="1"/>
    <xf numFmtId="3" fontId="5" fillId="15" borderId="68" xfId="3" applyNumberFormat="1" applyFont="1" applyFill="1" applyBorder="1" applyAlignment="1">
      <alignment vertical="center"/>
    </xf>
    <xf numFmtId="3" fontId="5" fillId="15" borderId="30" xfId="3" applyNumberFormat="1" applyFont="1" applyFill="1" applyBorder="1" applyAlignment="1">
      <alignment vertical="center"/>
    </xf>
    <xf numFmtId="3" fontId="2" fillId="15" borderId="0" xfId="3" applyNumberFormat="1" applyFill="1" applyAlignment="1">
      <alignment vertical="center"/>
    </xf>
    <xf numFmtId="0" fontId="2" fillId="15" borderId="19" xfId="3" applyFill="1" applyBorder="1" applyAlignment="1">
      <alignment vertical="center"/>
    </xf>
    <xf numFmtId="0" fontId="2" fillId="15" borderId="0" xfId="3" applyFill="1" applyBorder="1" applyAlignment="1">
      <alignment vertical="center"/>
    </xf>
    <xf numFmtId="0" fontId="5" fillId="15" borderId="0" xfId="3" applyFont="1" applyFill="1" applyBorder="1" applyAlignment="1">
      <alignment vertical="center"/>
    </xf>
    <xf numFmtId="0" fontId="5" fillId="15" borderId="68" xfId="3" applyFont="1" applyFill="1" applyBorder="1" applyAlignment="1">
      <alignment vertical="center"/>
    </xf>
    <xf numFmtId="0" fontId="5" fillId="15" borderId="30" xfId="3" applyFont="1" applyFill="1" applyBorder="1" applyAlignment="1">
      <alignment vertical="center"/>
    </xf>
    <xf numFmtId="3" fontId="2" fillId="15" borderId="70" xfId="3" applyNumberFormat="1" applyFill="1" applyBorder="1" applyAlignment="1" applyProtection="1">
      <alignment vertical="center"/>
      <protection locked="0"/>
    </xf>
    <xf numFmtId="3" fontId="5" fillId="15" borderId="0" xfId="3" applyNumberFormat="1" applyFont="1" applyFill="1" applyBorder="1" applyAlignment="1" applyProtection="1">
      <alignment vertical="center"/>
      <protection locked="0"/>
    </xf>
    <xf numFmtId="3" fontId="2" fillId="15" borderId="71" xfId="3" applyNumberFormat="1" applyFill="1" applyBorder="1" applyAlignment="1" applyProtection="1">
      <alignment vertical="center"/>
      <protection locked="0"/>
    </xf>
    <xf numFmtId="3" fontId="2" fillId="15" borderId="2" xfId="3" applyNumberFormat="1" applyFill="1" applyBorder="1" applyAlignment="1" applyProtection="1">
      <alignment vertical="center"/>
      <protection locked="0"/>
    </xf>
    <xf numFmtId="3" fontId="2" fillId="15" borderId="72" xfId="3" applyNumberFormat="1" applyFill="1" applyBorder="1" applyAlignment="1" applyProtection="1">
      <alignment vertical="center"/>
      <protection locked="0"/>
    </xf>
    <xf numFmtId="3" fontId="5" fillId="18" borderId="2" xfId="3" applyNumberFormat="1" applyFont="1" applyFill="1" applyBorder="1" applyAlignment="1" applyProtection="1">
      <alignment vertical="center"/>
    </xf>
    <xf numFmtId="3" fontId="2" fillId="0" borderId="28" xfId="3" applyNumberFormat="1" applyFill="1" applyBorder="1" applyAlignment="1" applyProtection="1">
      <alignment vertical="center"/>
      <protection locked="0"/>
    </xf>
    <xf numFmtId="3" fontId="2" fillId="15" borderId="28" xfId="3" applyNumberFormat="1" applyFill="1" applyBorder="1" applyAlignment="1" applyProtection="1">
      <alignment vertical="center"/>
      <protection locked="0"/>
    </xf>
    <xf numFmtId="3" fontId="5" fillId="18" borderId="28" xfId="3" applyNumberFormat="1" applyFont="1" applyFill="1" applyBorder="1" applyAlignment="1" applyProtection="1">
      <alignment vertical="center"/>
    </xf>
    <xf numFmtId="3" fontId="5" fillId="18" borderId="73" xfId="3" applyNumberFormat="1" applyFont="1" applyFill="1" applyBorder="1" applyAlignment="1" applyProtection="1">
      <alignment vertical="center"/>
    </xf>
    <xf numFmtId="3" fontId="2" fillId="15" borderId="74" xfId="3" applyNumberFormat="1" applyFill="1" applyBorder="1" applyAlignment="1" applyProtection="1">
      <alignment vertical="center"/>
      <protection locked="0"/>
    </xf>
    <xf numFmtId="3" fontId="2" fillId="15" borderId="69" xfId="3" applyNumberFormat="1" applyFill="1" applyBorder="1" applyAlignment="1" applyProtection="1">
      <alignment vertical="center"/>
      <protection locked="0"/>
    </xf>
    <xf numFmtId="3" fontId="5" fillId="18" borderId="75" xfId="3" applyNumberFormat="1" applyFont="1" applyFill="1" applyBorder="1" applyAlignment="1" applyProtection="1">
      <alignment vertical="center"/>
      <protection locked="0"/>
    </xf>
    <xf numFmtId="3" fontId="2" fillId="15" borderId="27" xfId="3" applyNumberFormat="1" applyFill="1" applyBorder="1" applyAlignment="1" applyProtection="1">
      <alignment vertical="center"/>
      <protection locked="0"/>
    </xf>
    <xf numFmtId="3" fontId="2" fillId="15" borderId="76" xfId="3" applyNumberFormat="1" applyFill="1" applyBorder="1" applyAlignment="1" applyProtection="1">
      <alignment vertical="center"/>
      <protection locked="0"/>
    </xf>
    <xf numFmtId="3" fontId="5" fillId="18" borderId="77" xfId="3" applyNumberFormat="1" applyFont="1" applyFill="1" applyBorder="1" applyAlignment="1" applyProtection="1">
      <alignment vertical="center"/>
    </xf>
    <xf numFmtId="3" fontId="5" fillId="18" borderId="36" xfId="3" applyNumberFormat="1" applyFont="1" applyFill="1" applyBorder="1" applyAlignment="1" applyProtection="1">
      <alignment vertical="center"/>
    </xf>
    <xf numFmtId="3" fontId="7" fillId="15" borderId="28" xfId="3" applyNumberFormat="1" applyFont="1" applyFill="1" applyBorder="1" applyAlignment="1" applyProtection="1">
      <alignment vertical="center"/>
      <protection locked="0"/>
    </xf>
    <xf numFmtId="3" fontId="5" fillId="15" borderId="28" xfId="3" applyNumberFormat="1" applyFont="1" applyFill="1" applyBorder="1" applyAlignment="1" applyProtection="1">
      <alignment vertical="center"/>
      <protection locked="0"/>
    </xf>
    <xf numFmtId="4" fontId="2" fillId="15" borderId="0" xfId="3" applyNumberFormat="1" applyFill="1" applyAlignment="1">
      <alignment vertical="center"/>
    </xf>
    <xf numFmtId="9" fontId="7" fillId="15" borderId="0" xfId="2" applyFont="1" applyFill="1" applyAlignment="1" applyProtection="1">
      <alignment vertical="center"/>
      <protection locked="0"/>
    </xf>
    <xf numFmtId="3" fontId="2" fillId="15" borderId="41" xfId="3" applyNumberFormat="1" applyFill="1" applyBorder="1" applyAlignment="1" applyProtection="1">
      <alignment vertical="center"/>
      <protection locked="0"/>
    </xf>
    <xf numFmtId="3" fontId="2" fillId="15" borderId="46" xfId="3" applyNumberFormat="1" applyFill="1" applyBorder="1" applyAlignment="1" applyProtection="1">
      <alignment vertical="center"/>
      <protection locked="0"/>
    </xf>
    <xf numFmtId="3" fontId="5" fillId="18" borderId="46" xfId="3" applyNumberFormat="1" applyFont="1" applyFill="1" applyBorder="1" applyAlignment="1" applyProtection="1">
      <alignment vertical="center"/>
    </xf>
    <xf numFmtId="3" fontId="2" fillId="15" borderId="32" xfId="3" applyNumberFormat="1" applyFill="1" applyBorder="1" applyAlignment="1" applyProtection="1">
      <alignment vertical="center"/>
      <protection locked="0"/>
    </xf>
    <xf numFmtId="3" fontId="2" fillId="15" borderId="78" xfId="3" applyNumberFormat="1" applyFill="1" applyBorder="1" applyAlignment="1" applyProtection="1">
      <alignment vertical="center"/>
      <protection locked="0"/>
    </xf>
    <xf numFmtId="3" fontId="5" fillId="18" borderId="27" xfId="3" applyNumberFormat="1" applyFont="1" applyFill="1" applyBorder="1" applyAlignment="1" applyProtection="1">
      <alignment vertical="center"/>
    </xf>
    <xf numFmtId="3" fontId="3" fillId="15" borderId="0" xfId="3" applyNumberFormat="1" applyFont="1" applyFill="1" applyBorder="1" applyAlignment="1" applyProtection="1">
      <alignment vertical="center"/>
    </xf>
    <xf numFmtId="3" fontId="5" fillId="18" borderId="79" xfId="3" applyNumberFormat="1" applyFont="1" applyFill="1" applyBorder="1" applyAlignment="1" applyProtection="1">
      <alignment vertical="center"/>
    </xf>
    <xf numFmtId="3" fontId="5" fillId="18" borderId="75" xfId="3" applyNumberFormat="1" applyFont="1" applyFill="1" applyBorder="1" applyAlignment="1" applyProtection="1">
      <alignment vertical="center"/>
    </xf>
    <xf numFmtId="3" fontId="4" fillId="15" borderId="0" xfId="3" applyNumberFormat="1" applyFont="1" applyFill="1" applyAlignment="1" applyProtection="1">
      <alignment vertical="center"/>
    </xf>
    <xf numFmtId="3" fontId="5" fillId="18" borderId="80" xfId="3" applyNumberFormat="1" applyFont="1" applyFill="1" applyBorder="1" applyAlignment="1" applyProtection="1">
      <alignment vertical="center"/>
    </xf>
    <xf numFmtId="3" fontId="5" fillId="15" borderId="0" xfId="3" applyNumberFormat="1" applyFont="1" applyFill="1" applyAlignment="1" applyProtection="1">
      <alignment vertical="center"/>
    </xf>
    <xf numFmtId="4" fontId="5" fillId="15" borderId="0" xfId="3" applyNumberFormat="1" applyFont="1" applyFill="1" applyAlignment="1" applyProtection="1">
      <alignment vertical="center"/>
    </xf>
    <xf numFmtId="0" fontId="5" fillId="15" borderId="0" xfId="3" applyFont="1" applyFill="1" applyAlignment="1" applyProtection="1">
      <alignment vertical="center"/>
      <protection locked="0"/>
    </xf>
    <xf numFmtId="0" fontId="5" fillId="15" borderId="0" xfId="3" applyFont="1" applyFill="1" applyAlignment="1">
      <alignment vertical="center"/>
    </xf>
    <xf numFmtId="3" fontId="3" fillId="15" borderId="31" xfId="3" applyNumberFormat="1" applyFont="1" applyFill="1" applyBorder="1" applyAlignment="1" applyProtection="1">
      <alignment vertical="center"/>
    </xf>
    <xf numFmtId="3" fontId="3" fillId="15" borderId="23" xfId="3" applyNumberFormat="1" applyFont="1" applyFill="1" applyBorder="1" applyAlignment="1" applyProtection="1">
      <alignment vertical="center"/>
    </xf>
    <xf numFmtId="3" fontId="3" fillId="15" borderId="70" xfId="3" applyNumberFormat="1" applyFont="1" applyFill="1" applyBorder="1" applyAlignment="1" applyProtection="1">
      <alignment vertical="center"/>
    </xf>
    <xf numFmtId="3" fontId="5" fillId="15" borderId="25" xfId="3" applyNumberFormat="1" applyFont="1" applyFill="1" applyBorder="1" applyAlignment="1" applyProtection="1">
      <alignment vertical="center"/>
      <protection locked="0"/>
    </xf>
    <xf numFmtId="3" fontId="5" fillId="15" borderId="81" xfId="3" applyNumberFormat="1" applyFont="1" applyFill="1" applyBorder="1" applyAlignment="1" applyProtection="1">
      <alignment vertical="center"/>
      <protection locked="0"/>
    </xf>
    <xf numFmtId="3" fontId="5" fillId="15" borderId="82" xfId="3" applyNumberFormat="1" applyFont="1" applyFill="1" applyBorder="1" applyAlignment="1" applyProtection="1">
      <alignment vertical="center"/>
      <protection locked="0"/>
    </xf>
    <xf numFmtId="3" fontId="5" fillId="15" borderId="83" xfId="3" applyNumberFormat="1" applyFont="1" applyFill="1" applyBorder="1" applyAlignment="1" applyProtection="1">
      <alignment vertical="center"/>
      <protection locked="0"/>
    </xf>
    <xf numFmtId="3" fontId="5" fillId="15" borderId="84" xfId="3" applyNumberFormat="1" applyFont="1" applyFill="1" applyBorder="1" applyAlignment="1" applyProtection="1">
      <alignment vertical="center"/>
      <protection locked="0"/>
    </xf>
    <xf numFmtId="3" fontId="5" fillId="15" borderId="85" xfId="3" applyNumberFormat="1" applyFont="1" applyFill="1" applyBorder="1" applyAlignment="1" applyProtection="1">
      <alignment vertical="center"/>
      <protection locked="0"/>
    </xf>
    <xf numFmtId="3" fontId="5" fillId="15" borderId="86" xfId="3" applyNumberFormat="1" applyFont="1" applyFill="1" applyBorder="1" applyAlignment="1" applyProtection="1">
      <alignment vertical="center"/>
      <protection locked="0"/>
    </xf>
    <xf numFmtId="3" fontId="5" fillId="15" borderId="87" xfId="3" applyNumberFormat="1" applyFont="1" applyFill="1" applyBorder="1" applyAlignment="1" applyProtection="1">
      <alignment vertical="center"/>
      <protection locked="0"/>
    </xf>
    <xf numFmtId="3" fontId="5" fillId="15" borderId="36" xfId="3" applyNumberFormat="1" applyFont="1" applyFill="1" applyBorder="1" applyAlignment="1" applyProtection="1">
      <alignment vertical="center"/>
      <protection locked="0"/>
    </xf>
    <xf numFmtId="3" fontId="5" fillId="15" borderId="54" xfId="3" applyNumberFormat="1" applyFont="1" applyFill="1" applyBorder="1" applyAlignment="1" applyProtection="1">
      <alignment vertical="center"/>
      <protection locked="0"/>
    </xf>
    <xf numFmtId="3" fontId="5" fillId="15" borderId="55" xfId="3" applyNumberFormat="1" applyFont="1" applyFill="1" applyBorder="1" applyAlignment="1" applyProtection="1">
      <alignment vertical="center"/>
      <protection locked="0"/>
    </xf>
    <xf numFmtId="3" fontId="5" fillId="15" borderId="88" xfId="3" applyNumberFormat="1" applyFont="1" applyFill="1" applyBorder="1" applyAlignment="1" applyProtection="1">
      <alignment vertical="center"/>
      <protection locked="0"/>
    </xf>
    <xf numFmtId="3" fontId="5" fillId="18" borderId="89" xfId="3" applyNumberFormat="1" applyFont="1" applyFill="1" applyBorder="1" applyAlignment="1" applyProtection="1">
      <alignment vertical="center"/>
    </xf>
    <xf numFmtId="3" fontId="2" fillId="15" borderId="90" xfId="3" applyNumberFormat="1" applyFill="1" applyBorder="1" applyAlignment="1" applyProtection="1">
      <alignment vertical="center"/>
      <protection locked="0"/>
    </xf>
    <xf numFmtId="3" fontId="2" fillId="15" borderId="91" xfId="3" applyNumberFormat="1" applyFill="1" applyBorder="1" applyAlignment="1" applyProtection="1">
      <alignment vertical="center"/>
      <protection locked="0"/>
    </xf>
    <xf numFmtId="3" fontId="5" fillId="18" borderId="69" xfId="3" applyNumberFormat="1" applyFont="1" applyFill="1" applyBorder="1" applyAlignment="1" applyProtection="1">
      <alignment vertical="center"/>
      <protection locked="0"/>
    </xf>
    <xf numFmtId="3" fontId="5" fillId="18" borderId="70" xfId="3" applyNumberFormat="1" applyFont="1" applyFill="1" applyBorder="1" applyAlignment="1" applyProtection="1">
      <alignment vertical="center"/>
    </xf>
    <xf numFmtId="3" fontId="5" fillId="18" borderId="69" xfId="3" applyNumberFormat="1" applyFont="1" applyFill="1" applyBorder="1" applyAlignment="1" applyProtection="1">
      <alignment vertical="center"/>
    </xf>
    <xf numFmtId="3" fontId="3" fillId="15" borderId="19" xfId="3" applyNumberFormat="1" applyFont="1" applyFill="1" applyBorder="1" applyAlignment="1">
      <alignment vertical="center"/>
    </xf>
    <xf numFmtId="3" fontId="3" fillId="15" borderId="68" xfId="3" applyNumberFormat="1" applyFont="1" applyFill="1" applyBorder="1" applyAlignment="1">
      <alignment vertical="center"/>
    </xf>
    <xf numFmtId="3" fontId="5" fillId="15" borderId="82" xfId="3" applyNumberFormat="1" applyFont="1" applyFill="1" applyBorder="1" applyAlignment="1" applyProtection="1">
      <alignment vertical="center"/>
    </xf>
    <xf numFmtId="3" fontId="5" fillId="15" borderId="83" xfId="3" applyNumberFormat="1" applyFont="1" applyFill="1" applyBorder="1" applyAlignment="1" applyProtection="1">
      <alignment vertical="center"/>
    </xf>
    <xf numFmtId="3" fontId="5" fillId="15" borderId="84" xfId="3" applyNumberFormat="1" applyFont="1" applyFill="1" applyBorder="1" applyAlignment="1" applyProtection="1">
      <alignment vertical="center"/>
    </xf>
    <xf numFmtId="3" fontId="5" fillId="15" borderId="68" xfId="3" applyNumberFormat="1" applyFont="1" applyFill="1" applyBorder="1" applyAlignment="1" applyProtection="1">
      <alignment vertical="center"/>
      <protection locked="0"/>
    </xf>
    <xf numFmtId="3" fontId="5" fillId="15" borderId="92" xfId="3" applyNumberFormat="1" applyFont="1" applyFill="1" applyBorder="1" applyAlignment="1" applyProtection="1">
      <alignment vertical="center"/>
      <protection locked="0"/>
    </xf>
    <xf numFmtId="3" fontId="5" fillId="15" borderId="93" xfId="3" applyNumberFormat="1" applyFont="1" applyFill="1" applyBorder="1" applyAlignment="1" applyProtection="1">
      <alignment vertical="center"/>
      <protection locked="0"/>
    </xf>
    <xf numFmtId="3" fontId="5" fillId="15" borderId="54" xfId="3" applyNumberFormat="1" applyFont="1" applyFill="1" applyBorder="1" applyAlignment="1" applyProtection="1">
      <alignment vertical="center"/>
    </xf>
    <xf numFmtId="3" fontId="5" fillId="15" borderId="55" xfId="3" applyNumberFormat="1" applyFont="1" applyFill="1" applyBorder="1" applyAlignment="1" applyProtection="1">
      <alignment vertical="center"/>
    </xf>
    <xf numFmtId="3" fontId="5" fillId="15" borderId="88" xfId="3" applyNumberFormat="1" applyFont="1" applyFill="1" applyBorder="1" applyAlignment="1" applyProtection="1">
      <alignment vertical="center"/>
    </xf>
    <xf numFmtId="3" fontId="7" fillId="15" borderId="70" xfId="3" applyNumberFormat="1" applyFont="1" applyFill="1" applyBorder="1" applyAlignment="1" applyProtection="1">
      <alignment vertical="center"/>
      <protection locked="0"/>
    </xf>
    <xf numFmtId="3" fontId="7" fillId="15" borderId="79" xfId="3" applyNumberFormat="1" applyFont="1" applyFill="1" applyBorder="1" applyAlignment="1" applyProtection="1">
      <alignment vertical="center"/>
      <protection locked="0"/>
    </xf>
    <xf numFmtId="3" fontId="7" fillId="15" borderId="2" xfId="3" applyNumberFormat="1" applyFont="1" applyFill="1" applyBorder="1" applyAlignment="1" applyProtection="1">
      <alignment vertical="center"/>
      <protection locked="0"/>
    </xf>
    <xf numFmtId="3" fontId="16" fillId="15" borderId="19" xfId="3" applyNumberFormat="1" applyFont="1" applyFill="1" applyBorder="1" applyAlignment="1">
      <alignment vertical="center"/>
    </xf>
    <xf numFmtId="3" fontId="16" fillId="15" borderId="0" xfId="3" applyNumberFormat="1" applyFont="1" applyFill="1" applyBorder="1" applyAlignment="1">
      <alignment vertical="center"/>
    </xf>
    <xf numFmtId="3" fontId="16" fillId="15" borderId="68" xfId="3" applyNumberFormat="1" applyFont="1" applyFill="1" applyBorder="1" applyAlignment="1">
      <alignment vertical="center"/>
    </xf>
    <xf numFmtId="3" fontId="7" fillId="15" borderId="25" xfId="3" applyNumberFormat="1" applyFont="1" applyFill="1" applyBorder="1" applyAlignment="1" applyProtection="1">
      <alignment vertical="center"/>
      <protection locked="0"/>
    </xf>
    <xf numFmtId="3" fontId="7" fillId="15" borderId="0" xfId="3" applyNumberFormat="1" applyFont="1" applyFill="1" applyBorder="1" applyAlignment="1" applyProtection="1">
      <alignment vertical="center"/>
      <protection locked="0"/>
    </xf>
    <xf numFmtId="3" fontId="2" fillId="15" borderId="0" xfId="3" applyNumberFormat="1" applyFill="1" applyBorder="1" applyAlignment="1" applyProtection="1">
      <alignment vertical="center"/>
      <protection locked="0"/>
    </xf>
    <xf numFmtId="3" fontId="5" fillId="15" borderId="26" xfId="3" applyNumberFormat="1" applyFont="1" applyFill="1" applyBorder="1" applyAlignment="1" applyProtection="1">
      <alignment vertical="center"/>
      <protection locked="0"/>
    </xf>
    <xf numFmtId="3" fontId="2" fillId="15" borderId="25" xfId="3" applyNumberFormat="1" applyFill="1" applyBorder="1" applyAlignment="1" applyProtection="1">
      <alignment vertical="center"/>
      <protection locked="0"/>
    </xf>
    <xf numFmtId="3" fontId="2" fillId="15" borderId="19" xfId="3" applyNumberFormat="1" applyFill="1" applyBorder="1" applyAlignment="1" applyProtection="1">
      <alignment vertical="center"/>
      <protection locked="0"/>
    </xf>
    <xf numFmtId="3" fontId="5" fillId="15" borderId="30" xfId="3" applyNumberFormat="1" applyFont="1" applyFill="1" applyBorder="1" applyAlignment="1" applyProtection="1">
      <alignment vertical="center"/>
      <protection locked="0"/>
    </xf>
    <xf numFmtId="4" fontId="2" fillId="15" borderId="19" xfId="3" applyNumberFormat="1" applyFill="1" applyBorder="1" applyAlignment="1" applyProtection="1">
      <alignment vertical="center"/>
      <protection locked="0"/>
    </xf>
    <xf numFmtId="4" fontId="2" fillId="15" borderId="0" xfId="3" applyNumberFormat="1" applyFill="1" applyBorder="1" applyAlignment="1" applyProtection="1">
      <alignment vertical="center"/>
      <protection locked="0"/>
    </xf>
    <xf numFmtId="4" fontId="5" fillId="15" borderId="0" xfId="3" applyNumberFormat="1" applyFont="1" applyFill="1" applyBorder="1" applyAlignment="1" applyProtection="1">
      <alignment vertical="center"/>
      <protection locked="0"/>
    </xf>
    <xf numFmtId="4" fontId="5" fillId="15" borderId="68" xfId="3" applyNumberFormat="1" applyFont="1" applyFill="1" applyBorder="1" applyAlignment="1" applyProtection="1">
      <alignment vertical="center"/>
      <protection locked="0"/>
    </xf>
    <xf numFmtId="3" fontId="5" fillId="15" borderId="30" xfId="3" applyNumberFormat="1" applyFont="1" applyFill="1" applyBorder="1" applyAlignment="1" applyProtection="1">
      <alignment vertical="center"/>
      <protection hidden="1"/>
    </xf>
    <xf numFmtId="3" fontId="5" fillId="18" borderId="29" xfId="3" applyNumberFormat="1" applyFont="1" applyFill="1" applyBorder="1" applyAlignment="1" applyProtection="1">
      <alignment vertical="center"/>
    </xf>
    <xf numFmtId="3" fontId="5" fillId="18" borderId="94" xfId="3" applyNumberFormat="1" applyFont="1" applyFill="1" applyBorder="1" applyAlignment="1" applyProtection="1">
      <alignment vertical="center"/>
    </xf>
    <xf numFmtId="0" fontId="5" fillId="15" borderId="0" xfId="3" applyFont="1" applyFill="1" applyAlignment="1" applyProtection="1">
      <alignment vertical="center"/>
    </xf>
    <xf numFmtId="3" fontId="18" fillId="15" borderId="19" xfId="3" applyNumberFormat="1" applyFont="1" applyFill="1" applyBorder="1" applyAlignment="1">
      <alignment vertical="center"/>
    </xf>
    <xf numFmtId="3" fontId="18" fillId="15" borderId="0" xfId="3" applyNumberFormat="1" applyFont="1" applyFill="1" applyBorder="1" applyAlignment="1">
      <alignment vertical="center"/>
    </xf>
    <xf numFmtId="3" fontId="18" fillId="15" borderId="68" xfId="3" applyNumberFormat="1" applyFont="1" applyFill="1" applyBorder="1" applyAlignment="1">
      <alignment vertical="center"/>
    </xf>
    <xf numFmtId="3" fontId="5" fillId="15" borderId="25" xfId="3" applyNumberFormat="1" applyFont="1" applyFill="1" applyBorder="1" applyAlignment="1" applyProtection="1">
      <alignment vertical="center"/>
      <protection hidden="1"/>
    </xf>
    <xf numFmtId="3" fontId="5" fillId="15" borderId="0" xfId="3" applyNumberFormat="1" applyFont="1" applyFill="1" applyBorder="1" applyAlignment="1" applyProtection="1">
      <alignment vertical="center"/>
      <protection hidden="1"/>
    </xf>
    <xf numFmtId="3" fontId="7" fillId="15" borderId="0" xfId="3" applyNumberFormat="1" applyFont="1" applyFill="1" applyBorder="1" applyAlignment="1">
      <alignment vertical="center"/>
    </xf>
    <xf numFmtId="3" fontId="7" fillId="15" borderId="25" xfId="3" applyNumberFormat="1" applyFont="1" applyFill="1" applyBorder="1" applyAlignment="1">
      <alignment vertical="center"/>
    </xf>
    <xf numFmtId="3" fontId="7" fillId="15" borderId="19" xfId="3" applyNumberFormat="1" applyFont="1" applyFill="1" applyBorder="1" applyAlignment="1">
      <alignment vertical="center"/>
    </xf>
    <xf numFmtId="0" fontId="7" fillId="15" borderId="19" xfId="3" applyFont="1" applyFill="1" applyBorder="1" applyAlignment="1">
      <alignment vertical="center"/>
    </xf>
    <xf numFmtId="0" fontId="7" fillId="15" borderId="0" xfId="3" applyFont="1" applyFill="1" applyBorder="1" applyAlignment="1">
      <alignment vertical="center"/>
    </xf>
    <xf numFmtId="0" fontId="7" fillId="15" borderId="0" xfId="3" applyFont="1" applyFill="1" applyBorder="1" applyAlignment="1" applyProtection="1">
      <alignment vertical="center"/>
    </xf>
    <xf numFmtId="3" fontId="19" fillId="15" borderId="19" xfId="3" applyNumberFormat="1" applyFont="1" applyFill="1" applyBorder="1" applyAlignment="1">
      <alignment horizontal="center" vertical="center"/>
    </xf>
    <xf numFmtId="3" fontId="19" fillId="15" borderId="0" xfId="3" applyNumberFormat="1" applyFont="1" applyFill="1" applyBorder="1" applyAlignment="1">
      <alignment horizontal="center" vertical="center"/>
    </xf>
    <xf numFmtId="3" fontId="19" fillId="15" borderId="68" xfId="3" applyNumberFormat="1" applyFont="1" applyFill="1" applyBorder="1" applyAlignment="1">
      <alignment horizontal="center" vertical="center"/>
    </xf>
    <xf numFmtId="3" fontId="2" fillId="15" borderId="26" xfId="3" applyNumberFormat="1" applyFill="1" applyBorder="1" applyAlignment="1" applyProtection="1">
      <alignment vertical="center"/>
      <protection locked="0"/>
    </xf>
    <xf numFmtId="9" fontId="5" fillId="15" borderId="0" xfId="2" applyFont="1" applyFill="1" applyAlignment="1" applyProtection="1">
      <alignment vertical="center"/>
      <protection locked="0"/>
    </xf>
    <xf numFmtId="3" fontId="18" fillId="15" borderId="28" xfId="3" applyNumberFormat="1" applyFont="1" applyFill="1" applyBorder="1" applyAlignment="1">
      <alignment vertical="center"/>
    </xf>
    <xf numFmtId="0" fontId="5" fillId="15" borderId="0" xfId="3" applyFont="1" applyFill="1" applyBorder="1" applyAlignment="1" applyProtection="1">
      <alignment vertical="center"/>
      <protection locked="0"/>
    </xf>
    <xf numFmtId="0" fontId="5" fillId="15" borderId="68" xfId="3" applyFont="1" applyFill="1" applyBorder="1" applyAlignment="1" applyProtection="1">
      <alignment vertical="center"/>
      <protection locked="0"/>
    </xf>
    <xf numFmtId="3" fontId="2" fillId="0" borderId="29" xfId="3" applyNumberFormat="1" applyFill="1" applyBorder="1" applyAlignment="1" applyProtection="1">
      <alignment vertical="center"/>
      <protection locked="0"/>
    </xf>
    <xf numFmtId="3" fontId="5" fillId="15" borderId="96" xfId="3" applyNumberFormat="1" applyFont="1" applyFill="1" applyBorder="1" applyAlignment="1" applyProtection="1">
      <alignment vertical="center"/>
    </xf>
    <xf numFmtId="3" fontId="5" fillId="15" borderId="28" xfId="3" applyNumberFormat="1" applyFont="1" applyFill="1" applyBorder="1" applyAlignment="1">
      <alignment vertical="center"/>
    </xf>
    <xf numFmtId="3" fontId="2" fillId="0" borderId="70" xfId="3" applyNumberFormat="1" applyFill="1" applyBorder="1" applyAlignment="1" applyProtection="1">
      <alignment vertical="center"/>
      <protection locked="0"/>
    </xf>
    <xf numFmtId="3" fontId="2" fillId="15" borderId="0" xfId="3" applyNumberFormat="1" applyFill="1" applyBorder="1" applyAlignment="1" applyProtection="1">
      <alignment vertical="center"/>
    </xf>
    <xf numFmtId="3" fontId="5" fillId="18" borderId="99" xfId="3" applyNumberFormat="1" applyFont="1" applyFill="1" applyBorder="1" applyAlignment="1" applyProtection="1">
      <alignment vertical="center"/>
    </xf>
    <xf numFmtId="3" fontId="5" fillId="18" borderId="100" xfId="3" applyNumberFormat="1" applyFont="1" applyFill="1" applyBorder="1" applyAlignment="1" applyProtection="1">
      <alignment vertical="center"/>
    </xf>
    <xf numFmtId="3" fontId="3" fillId="15" borderId="0" xfId="3" applyNumberFormat="1" applyFont="1" applyFill="1" applyBorder="1" applyAlignment="1">
      <alignment horizontal="center" vertical="center"/>
    </xf>
    <xf numFmtId="3" fontId="4" fillId="15" borderId="0" xfId="3" applyNumberFormat="1" applyFont="1" applyFill="1" applyAlignment="1">
      <alignment horizontal="center" vertical="center"/>
    </xf>
    <xf numFmtId="3" fontId="14" fillId="17" borderId="31" xfId="4" applyNumberFormat="1" applyFont="1" applyFill="1" applyBorder="1" applyAlignment="1" applyProtection="1">
      <alignment vertical="center"/>
    </xf>
    <xf numFmtId="3" fontId="14" fillId="17" borderId="23" xfId="4" applyNumberFormat="1" applyFont="1" applyFill="1" applyBorder="1" applyAlignment="1" applyProtection="1">
      <alignment vertical="center"/>
    </xf>
    <xf numFmtId="3" fontId="14" fillId="17" borderId="69" xfId="4" applyNumberFormat="1" applyFont="1" applyFill="1" applyBorder="1" applyAlignment="1" applyProtection="1">
      <alignment vertical="center"/>
    </xf>
    <xf numFmtId="3" fontId="2" fillId="19" borderId="70" xfId="3" applyNumberFormat="1" applyFill="1" applyBorder="1" applyAlignment="1" applyProtection="1">
      <alignment vertical="center"/>
      <protection locked="0"/>
    </xf>
    <xf numFmtId="3" fontId="2" fillId="19" borderId="36" xfId="3" applyNumberFormat="1" applyFill="1" applyBorder="1" applyAlignment="1" applyProtection="1">
      <alignment vertical="center"/>
      <protection locked="0"/>
    </xf>
    <xf numFmtId="3" fontId="2" fillId="17" borderId="70" xfId="3" applyNumberFormat="1" applyFill="1" applyBorder="1" applyAlignment="1" applyProtection="1">
      <alignment vertical="center"/>
      <protection locked="0"/>
    </xf>
    <xf numFmtId="3" fontId="21" fillId="19" borderId="70" xfId="3" applyNumberFormat="1" applyFont="1" applyFill="1" applyBorder="1" applyAlignment="1" applyProtection="1">
      <alignment vertical="center"/>
    </xf>
    <xf numFmtId="3" fontId="2" fillId="20" borderId="70" xfId="3" applyNumberFormat="1" applyFill="1" applyBorder="1" applyAlignment="1" applyProtection="1">
      <alignment vertical="center"/>
      <protection locked="0"/>
    </xf>
    <xf numFmtId="3" fontId="5" fillId="18" borderId="101" xfId="4" applyNumberFormat="1" applyFont="1" applyFill="1" applyBorder="1" applyAlignment="1" applyProtection="1">
      <alignment vertical="center"/>
    </xf>
    <xf numFmtId="3" fontId="3" fillId="15" borderId="0" xfId="4" applyNumberFormat="1" applyFont="1" applyFill="1" applyBorder="1" applyAlignment="1">
      <alignment horizontal="center" vertical="center"/>
    </xf>
    <xf numFmtId="3" fontId="2" fillId="15" borderId="102" xfId="3" applyNumberFormat="1" applyFill="1" applyBorder="1" applyAlignment="1" applyProtection="1">
      <alignment vertical="center"/>
      <protection locked="0"/>
    </xf>
    <xf numFmtId="3" fontId="5" fillId="18" borderId="29" xfId="4" applyNumberFormat="1" applyFont="1" applyFill="1" applyBorder="1" applyAlignment="1" applyProtection="1">
      <alignment vertical="center"/>
    </xf>
    <xf numFmtId="3" fontId="4" fillId="15" borderId="0" xfId="4" applyNumberFormat="1" applyFont="1" applyFill="1" applyAlignment="1">
      <alignment horizontal="center" vertical="center"/>
    </xf>
    <xf numFmtId="3" fontId="5" fillId="21" borderId="27" xfId="4" applyNumberFormat="1" applyFont="1" applyFill="1" applyBorder="1" applyAlignment="1">
      <alignment vertical="center"/>
    </xf>
    <xf numFmtId="3" fontId="5" fillId="21" borderId="31" xfId="4" applyNumberFormat="1" applyFont="1" applyFill="1" applyBorder="1" applyAlignment="1">
      <alignment vertical="center"/>
    </xf>
    <xf numFmtId="3" fontId="21" fillId="19" borderId="36" xfId="3" applyNumberFormat="1" applyFont="1" applyFill="1" applyBorder="1" applyAlignment="1" applyProtection="1">
      <alignment vertical="center"/>
    </xf>
    <xf numFmtId="3" fontId="2" fillId="20" borderId="36" xfId="3" applyNumberFormat="1" applyFill="1" applyBorder="1" applyAlignment="1" applyProtection="1">
      <alignment vertical="center"/>
      <protection locked="0"/>
    </xf>
    <xf numFmtId="3" fontId="5" fillId="18" borderId="36" xfId="4" applyNumberFormat="1" applyFont="1" applyFill="1" applyBorder="1" applyAlignment="1" applyProtection="1">
      <alignment vertical="center"/>
    </xf>
    <xf numFmtId="0" fontId="22" fillId="0" borderId="0" xfId="0" applyFont="1" applyProtection="1">
      <protection locked="0"/>
    </xf>
    <xf numFmtId="0" fontId="22" fillId="0" borderId="0" xfId="0" applyFont="1"/>
    <xf numFmtId="3" fontId="14" fillId="15" borderId="31" xfId="4" applyNumberFormat="1" applyFont="1" applyFill="1" applyBorder="1" applyAlignment="1" applyProtection="1">
      <alignment vertical="center"/>
    </xf>
    <xf numFmtId="3" fontId="14" fillId="15" borderId="23" xfId="4" applyNumberFormat="1" applyFont="1" applyFill="1" applyBorder="1" applyAlignment="1" applyProtection="1">
      <alignment vertical="center"/>
    </xf>
    <xf numFmtId="3" fontId="14" fillId="15" borderId="69" xfId="4" applyNumberFormat="1" applyFont="1" applyFill="1" applyBorder="1" applyAlignment="1" applyProtection="1">
      <alignment vertical="center"/>
    </xf>
    <xf numFmtId="3" fontId="2" fillId="20" borderId="23" xfId="3" applyNumberFormat="1" applyFill="1" applyBorder="1" applyAlignment="1" applyProtection="1">
      <alignment vertical="center"/>
      <protection locked="0"/>
    </xf>
    <xf numFmtId="3" fontId="14" fillId="0" borderId="31" xfId="4" applyNumberFormat="1" applyFont="1" applyBorder="1" applyAlignment="1">
      <alignment vertical="center"/>
    </xf>
    <xf numFmtId="3" fontId="14" fillId="0" borderId="23" xfId="4" applyNumberFormat="1" applyFont="1" applyBorder="1" applyAlignment="1">
      <alignment vertical="center"/>
    </xf>
    <xf numFmtId="3" fontId="14" fillId="0" borderId="69" xfId="4" applyNumberFormat="1" applyFont="1" applyBorder="1" applyAlignment="1">
      <alignment vertical="center"/>
    </xf>
    <xf numFmtId="3" fontId="5" fillId="18" borderId="29" xfId="4" applyNumberFormat="1" applyFont="1" applyFill="1" applyBorder="1" applyAlignment="1">
      <alignment vertical="center"/>
    </xf>
    <xf numFmtId="3" fontId="5" fillId="15" borderId="19" xfId="4" applyNumberFormat="1" applyFont="1" applyFill="1" applyBorder="1" applyAlignment="1">
      <alignment horizontal="center" vertical="center"/>
    </xf>
    <xf numFmtId="3" fontId="5" fillId="18" borderId="27" xfId="4" applyNumberFormat="1" applyFont="1" applyFill="1" applyBorder="1" applyAlignment="1">
      <alignment vertical="center"/>
    </xf>
    <xf numFmtId="3" fontId="5" fillId="19" borderId="28" xfId="4" applyNumberFormat="1" applyFont="1" applyFill="1" applyBorder="1" applyAlignment="1" applyProtection="1">
      <alignment vertical="center"/>
    </xf>
    <xf numFmtId="3" fontId="5" fillId="22" borderId="22" xfId="4" applyNumberFormat="1" applyFont="1" applyFill="1" applyBorder="1" applyAlignment="1">
      <alignment vertical="center"/>
    </xf>
    <xf numFmtId="3" fontId="5" fillId="22" borderId="36" xfId="4" applyNumberFormat="1" applyFont="1" applyFill="1" applyBorder="1" applyAlignment="1">
      <alignment vertical="center"/>
    </xf>
    <xf numFmtId="3" fontId="5" fillId="21" borderId="36" xfId="4" applyNumberFormat="1" applyFont="1" applyFill="1" applyBorder="1" applyAlignment="1" applyProtection="1">
      <alignment vertical="center"/>
      <protection locked="0"/>
    </xf>
    <xf numFmtId="3" fontId="7" fillId="19" borderId="23" xfId="4" applyNumberFormat="1" applyFont="1" applyFill="1" applyBorder="1" applyAlignment="1">
      <alignment vertical="center"/>
    </xf>
    <xf numFmtId="3" fontId="3" fillId="15" borderId="0" xfId="4" applyNumberFormat="1" applyFont="1" applyFill="1" applyAlignment="1">
      <alignment horizontal="center" vertical="center"/>
    </xf>
    <xf numFmtId="3" fontId="5" fillId="0" borderId="27" xfId="4" applyNumberFormat="1" applyFont="1" applyBorder="1" applyAlignment="1" applyProtection="1">
      <alignment vertical="center"/>
      <protection locked="0"/>
    </xf>
    <xf numFmtId="3" fontId="5" fillId="0" borderId="28" xfId="4" applyNumberFormat="1" applyFont="1" applyBorder="1" applyAlignment="1" applyProtection="1">
      <alignment vertical="center"/>
      <protection locked="0"/>
    </xf>
    <xf numFmtId="3" fontId="5" fillId="19" borderId="36" xfId="4" applyNumberFormat="1" applyFont="1" applyFill="1" applyBorder="1" applyAlignment="1" applyProtection="1">
      <alignment vertical="center"/>
    </xf>
    <xf numFmtId="3" fontId="5" fillId="15" borderId="0" xfId="4" applyNumberFormat="1" applyFont="1" applyFill="1" applyAlignment="1">
      <alignment vertical="center"/>
    </xf>
    <xf numFmtId="3" fontId="5" fillId="22" borderId="27" xfId="4" applyNumberFormat="1" applyFont="1" applyFill="1" applyBorder="1" applyAlignment="1">
      <alignment vertical="center"/>
    </xf>
    <xf numFmtId="3" fontId="5" fillId="19" borderId="27" xfId="4" applyNumberFormat="1" applyFont="1" applyFill="1" applyBorder="1" applyAlignment="1" applyProtection="1">
      <alignment vertical="center"/>
    </xf>
    <xf numFmtId="0" fontId="5" fillId="15" borderId="0" xfId="4" applyFont="1" applyFill="1" applyAlignment="1">
      <alignment vertical="center"/>
    </xf>
    <xf numFmtId="3" fontId="14" fillId="15" borderId="31" xfId="4" applyNumberFormat="1" applyFont="1" applyFill="1" applyBorder="1" applyAlignment="1">
      <alignment vertical="center"/>
    </xf>
    <xf numFmtId="3" fontId="14" fillId="15" borderId="23" xfId="4" applyNumberFormat="1" applyFont="1" applyFill="1" applyBorder="1" applyAlignment="1">
      <alignment vertical="center"/>
    </xf>
    <xf numFmtId="3" fontId="14" fillId="15" borderId="69" xfId="4" applyNumberFormat="1" applyFont="1" applyFill="1" applyBorder="1" applyAlignment="1">
      <alignment vertical="center"/>
    </xf>
    <xf numFmtId="3" fontId="5" fillId="0" borderId="36" xfId="4" applyNumberFormat="1" applyFont="1" applyBorder="1" applyAlignment="1" applyProtection="1">
      <alignment vertical="center"/>
      <protection locked="0"/>
    </xf>
    <xf numFmtId="3" fontId="14" fillId="15" borderId="0" xfId="4" applyNumberFormat="1" applyFont="1" applyFill="1" applyAlignment="1">
      <alignment vertical="center"/>
    </xf>
    <xf numFmtId="3" fontId="5" fillId="0" borderId="0" xfId="4" applyNumberFormat="1" applyFont="1" applyAlignment="1">
      <alignment vertical="center"/>
    </xf>
    <xf numFmtId="3" fontId="5" fillId="0" borderId="0" xfId="4" applyNumberFormat="1" applyFont="1" applyAlignment="1">
      <alignment horizontal="center" vertical="center"/>
    </xf>
    <xf numFmtId="3" fontId="3" fillId="0" borderId="0" xfId="4" applyNumberFormat="1" applyFont="1" applyAlignment="1">
      <alignment horizontal="center" vertical="center"/>
    </xf>
    <xf numFmtId="3" fontId="4" fillId="0" borderId="0" xfId="4" applyNumberFormat="1" applyFont="1" applyAlignment="1">
      <alignment horizontal="center" vertical="center"/>
    </xf>
    <xf numFmtId="0" fontId="5" fillId="0" borderId="0" xfId="4" applyFont="1" applyAlignment="1">
      <alignment vertical="center"/>
    </xf>
    <xf numFmtId="3" fontId="20" fillId="15" borderId="0" xfId="3" applyNumberFormat="1" applyFont="1" applyFill="1" applyBorder="1" applyAlignment="1" applyProtection="1">
      <alignment horizontal="left" vertical="center"/>
      <protection locked="0"/>
    </xf>
    <xf numFmtId="3" fontId="5" fillId="17" borderId="0" xfId="3" applyNumberFormat="1" applyFont="1" applyFill="1" applyBorder="1" applyAlignment="1" applyProtection="1">
      <alignment vertical="center"/>
      <protection locked="0"/>
    </xf>
    <xf numFmtId="3" fontId="3" fillId="17" borderId="0" xfId="3" applyNumberFormat="1" applyFont="1" applyFill="1" applyBorder="1" applyAlignment="1" applyProtection="1">
      <alignment horizontal="center" vertical="center"/>
      <protection locked="0"/>
    </xf>
    <xf numFmtId="3" fontId="4" fillId="17" borderId="0" xfId="3" applyNumberFormat="1" applyFont="1" applyFill="1" applyAlignment="1" applyProtection="1">
      <alignment horizontal="center" vertical="center"/>
      <protection locked="0"/>
    </xf>
    <xf numFmtId="3" fontId="5" fillId="17" borderId="0" xfId="3" applyNumberFormat="1" applyFont="1" applyFill="1" applyAlignment="1" applyProtection="1">
      <alignment vertical="center"/>
      <protection locked="0"/>
    </xf>
    <xf numFmtId="0" fontId="5" fillId="17" borderId="0" xfId="3" applyFont="1" applyFill="1" applyAlignment="1" applyProtection="1">
      <alignment vertical="center"/>
      <protection locked="0"/>
    </xf>
    <xf numFmtId="0" fontId="23" fillId="15" borderId="103" xfId="4" applyFont="1" applyFill="1" applyBorder="1" applyAlignment="1" applyProtection="1">
      <alignment vertical="center"/>
      <protection locked="0"/>
    </xf>
    <xf numFmtId="0" fontId="23" fillId="15" borderId="104" xfId="4" applyFont="1" applyFill="1" applyBorder="1" applyAlignment="1" applyProtection="1">
      <alignment vertical="center"/>
      <protection locked="0"/>
    </xf>
    <xf numFmtId="0" fontId="23" fillId="15" borderId="105" xfId="4" applyFont="1" applyFill="1" applyBorder="1" applyAlignment="1" applyProtection="1">
      <alignment vertical="center"/>
      <protection locked="0"/>
    </xf>
    <xf numFmtId="0" fontId="23" fillId="17" borderId="0" xfId="4" applyFont="1" applyFill="1" applyBorder="1" applyAlignment="1" applyProtection="1">
      <alignment vertical="center"/>
      <protection locked="0"/>
    </xf>
    <xf numFmtId="0" fontId="7" fillId="15" borderId="0" xfId="4" applyFont="1" applyFill="1" applyAlignment="1" applyProtection="1">
      <alignment vertical="center"/>
      <protection locked="0"/>
    </xf>
    <xf numFmtId="3" fontId="5" fillId="23" borderId="0" xfId="0" applyNumberFormat="1" applyFont="1" applyFill="1" applyAlignment="1" applyProtection="1">
      <alignment vertical="center"/>
      <protection locked="0"/>
    </xf>
    <xf numFmtId="3" fontId="3" fillId="23" borderId="0" xfId="0" applyNumberFormat="1" applyFont="1" applyFill="1" applyAlignment="1" applyProtection="1">
      <alignment horizontal="center" vertical="center"/>
      <protection locked="0"/>
    </xf>
    <xf numFmtId="3" fontId="4" fillId="23" borderId="0" xfId="0" applyNumberFormat="1" applyFont="1" applyFill="1" applyAlignment="1" applyProtection="1">
      <alignment horizontal="center" vertical="center"/>
      <protection locked="0"/>
    </xf>
    <xf numFmtId="168" fontId="25" fillId="24" borderId="28" xfId="4" applyNumberFormat="1" applyFont="1" applyFill="1" applyBorder="1" applyAlignment="1" applyProtection="1">
      <alignment vertical="center"/>
    </xf>
    <xf numFmtId="0" fontId="23" fillId="15" borderId="106" xfId="4" applyFont="1" applyFill="1" applyBorder="1" applyAlignment="1" applyProtection="1">
      <alignment vertical="center"/>
      <protection locked="0"/>
    </xf>
    <xf numFmtId="0" fontId="23" fillId="15" borderId="107" xfId="4" applyFont="1" applyFill="1" applyBorder="1" applyAlignment="1" applyProtection="1">
      <alignment vertical="center"/>
      <protection locked="0"/>
    </xf>
    <xf numFmtId="0" fontId="23" fillId="15" borderId="108" xfId="4" applyFont="1" applyFill="1" applyBorder="1" applyAlignment="1" applyProtection="1">
      <alignment vertical="center"/>
      <protection locked="0"/>
    </xf>
    <xf numFmtId="0" fontId="26" fillId="15" borderId="0" xfId="4" applyFont="1" applyFill="1" applyAlignment="1" applyProtection="1">
      <alignment horizontal="center" vertical="center"/>
      <protection locked="0"/>
    </xf>
    <xf numFmtId="3" fontId="2" fillId="15" borderId="0" xfId="3" applyNumberFormat="1" applyFill="1" applyAlignment="1" applyProtection="1">
      <alignment vertical="center"/>
      <protection locked="0"/>
    </xf>
    <xf numFmtId="0" fontId="27" fillId="23" borderId="33" xfId="0" applyFont="1" applyFill="1" applyBorder="1" applyAlignment="1" applyProtection="1">
      <alignment vertical="center"/>
      <protection locked="0"/>
    </xf>
    <xf numFmtId="0" fontId="27" fillId="23" borderId="34" xfId="0" applyFont="1" applyFill="1" applyBorder="1" applyAlignment="1" applyProtection="1">
      <alignment vertical="center"/>
      <protection locked="0"/>
    </xf>
    <xf numFmtId="0" fontId="27" fillId="23" borderId="109" xfId="0" applyFont="1" applyFill="1" applyBorder="1" applyAlignment="1" applyProtection="1">
      <alignment vertical="center"/>
      <protection locked="0"/>
    </xf>
    <xf numFmtId="0" fontId="28" fillId="15" borderId="110" xfId="4" applyFont="1" applyFill="1" applyBorder="1" applyAlignment="1">
      <alignment horizontal="center" vertical="center"/>
    </xf>
    <xf numFmtId="0" fontId="28" fillId="15" borderId="111" xfId="4" applyFont="1" applyFill="1" applyBorder="1" applyAlignment="1">
      <alignment vertical="center"/>
    </xf>
    <xf numFmtId="0" fontId="28" fillId="15" borderId="112" xfId="4" applyFont="1" applyFill="1" applyBorder="1" applyAlignment="1">
      <alignment vertical="center"/>
    </xf>
    <xf numFmtId="0" fontId="28" fillId="15" borderId="113" xfId="4" applyFont="1" applyFill="1" applyBorder="1" applyAlignment="1">
      <alignment vertical="center"/>
    </xf>
    <xf numFmtId="0" fontId="28" fillId="15" borderId="0" xfId="4" applyFont="1" applyFill="1" applyBorder="1" applyAlignment="1">
      <alignment vertical="center"/>
    </xf>
    <xf numFmtId="0" fontId="29" fillId="15" borderId="0" xfId="4" applyFont="1" applyFill="1" applyAlignment="1">
      <alignment horizontal="center" vertical="center"/>
    </xf>
    <xf numFmtId="0" fontId="30" fillId="15" borderId="0" xfId="4" applyFont="1" applyFill="1" applyAlignment="1" applyProtection="1">
      <alignment horizontal="center" vertical="center"/>
      <protection locked="0"/>
    </xf>
    <xf numFmtId="0" fontId="7" fillId="0" borderId="114" xfId="4" applyFont="1" applyBorder="1"/>
    <xf numFmtId="0" fontId="7" fillId="0" borderId="0" xfId="4" applyFont="1" applyBorder="1"/>
    <xf numFmtId="0" fontId="31" fillId="23" borderId="0" xfId="0" applyFont="1" applyFill="1" applyBorder="1" applyAlignment="1" applyProtection="1">
      <alignment horizontal="left" vertical="center"/>
      <protection locked="0"/>
    </xf>
    <xf numFmtId="0" fontId="31" fillId="23" borderId="95" xfId="0" applyFont="1" applyFill="1" applyBorder="1" applyAlignment="1" applyProtection="1">
      <alignment horizontal="left" vertical="center"/>
      <protection locked="0"/>
    </xf>
    <xf numFmtId="0" fontId="32" fillId="15" borderId="2" xfId="4" applyFont="1" applyFill="1" applyBorder="1" applyAlignment="1" applyProtection="1">
      <alignment vertical="center"/>
      <protection locked="0"/>
    </xf>
    <xf numFmtId="0" fontId="33" fillId="15" borderId="115" xfId="4" applyFont="1" applyFill="1" applyBorder="1" applyAlignment="1" applyProtection="1">
      <alignment vertical="center"/>
    </xf>
    <xf numFmtId="0" fontId="33" fillId="15" borderId="116" xfId="4" applyFont="1" applyFill="1" applyBorder="1" applyAlignment="1" applyProtection="1">
      <alignment vertical="center"/>
    </xf>
    <xf numFmtId="0" fontId="33" fillId="15" borderId="117" xfId="4" applyFont="1" applyFill="1" applyBorder="1" applyAlignment="1" applyProtection="1">
      <alignment vertical="center"/>
    </xf>
    <xf numFmtId="168" fontId="33" fillId="25" borderId="28" xfId="1" applyNumberFormat="1" applyFont="1" applyFill="1" applyBorder="1" applyAlignment="1" applyProtection="1">
      <alignment horizontal="center" vertical="center"/>
      <protection locked="0"/>
    </xf>
    <xf numFmtId="3" fontId="30" fillId="15" borderId="0" xfId="4" applyNumberFormat="1" applyFont="1" applyFill="1" applyAlignment="1" applyProtection="1">
      <alignment horizontal="center" vertical="center"/>
      <protection locked="0"/>
    </xf>
    <xf numFmtId="0" fontId="32" fillId="15" borderId="2" xfId="4" applyFont="1" applyFill="1" applyBorder="1" applyAlignment="1" applyProtection="1">
      <alignment horizontal="left" vertical="center"/>
    </xf>
    <xf numFmtId="0" fontId="33" fillId="15" borderId="89" xfId="4" applyFont="1" applyFill="1" applyBorder="1" applyAlignment="1" applyProtection="1">
      <alignment vertical="center"/>
    </xf>
    <xf numFmtId="0" fontId="33" fillId="15" borderId="96" xfId="4" applyFont="1" applyFill="1" applyBorder="1" applyAlignment="1" applyProtection="1">
      <alignment vertical="center"/>
    </xf>
    <xf numFmtId="0" fontId="33" fillId="15" borderId="72" xfId="4" applyFont="1" applyFill="1" applyBorder="1" applyAlignment="1" applyProtection="1">
      <alignment vertical="center"/>
    </xf>
    <xf numFmtId="168" fontId="34" fillId="25" borderId="28" xfId="1" applyNumberFormat="1" applyFont="1" applyFill="1" applyBorder="1" applyAlignment="1" applyProtection="1">
      <alignment horizontal="center" vertical="center"/>
      <protection locked="0"/>
    </xf>
    <xf numFmtId="0" fontId="31" fillId="23" borderId="118" xfId="0" applyFont="1" applyFill="1" applyBorder="1" applyAlignment="1" applyProtection="1">
      <alignment horizontal="left" vertical="center"/>
      <protection locked="0"/>
    </xf>
    <xf numFmtId="0" fontId="31" fillId="23" borderId="55" xfId="0" applyFont="1" applyFill="1" applyBorder="1" applyAlignment="1" applyProtection="1">
      <alignment horizontal="left" vertical="center"/>
      <protection locked="0"/>
    </xf>
    <xf numFmtId="0" fontId="31" fillId="23" borderId="119" xfId="0" applyFont="1" applyFill="1" applyBorder="1" applyAlignment="1" applyProtection="1">
      <alignment horizontal="left" vertical="center"/>
      <protection locked="0"/>
    </xf>
    <xf numFmtId="0" fontId="31" fillId="23" borderId="120" xfId="0" applyFont="1" applyFill="1" applyBorder="1" applyAlignment="1" applyProtection="1">
      <alignment horizontal="left" vertical="center"/>
      <protection locked="0"/>
    </xf>
    <xf numFmtId="0" fontId="31" fillId="23" borderId="121" xfId="0" applyFont="1" applyFill="1" applyBorder="1" applyAlignment="1" applyProtection="1">
      <alignment horizontal="left" vertical="center"/>
      <protection locked="0"/>
    </xf>
    <xf numFmtId="0" fontId="31" fillId="23" borderId="122" xfId="0" applyFont="1" applyFill="1" applyBorder="1" applyAlignment="1" applyProtection="1">
      <alignment horizontal="left" vertical="center"/>
      <protection locked="0"/>
    </xf>
    <xf numFmtId="0" fontId="27" fillId="23" borderId="123" xfId="0" applyFont="1" applyFill="1" applyBorder="1" applyAlignment="1" applyProtection="1">
      <alignment vertical="center"/>
      <protection locked="0"/>
    </xf>
    <xf numFmtId="0" fontId="27" fillId="23" borderId="124" xfId="0" applyFont="1" applyFill="1" applyBorder="1" applyAlignment="1" applyProtection="1">
      <alignment vertical="center"/>
      <protection locked="0"/>
    </xf>
    <xf numFmtId="0" fontId="27" fillId="23" borderId="125" xfId="0" applyFont="1" applyFill="1" applyBorder="1" applyAlignment="1" applyProtection="1">
      <alignment vertical="center"/>
      <protection locked="0"/>
    </xf>
    <xf numFmtId="0" fontId="32" fillId="15" borderId="96" xfId="4" applyFont="1" applyFill="1" applyBorder="1" applyAlignment="1" applyProtection="1">
      <alignment vertical="center"/>
      <protection locked="0"/>
    </xf>
    <xf numFmtId="0" fontId="32" fillId="15" borderId="72" xfId="4" applyFont="1" applyFill="1" applyBorder="1" applyAlignment="1" applyProtection="1">
      <alignment vertical="center"/>
      <protection locked="0"/>
    </xf>
    <xf numFmtId="3" fontId="7" fillId="15" borderId="0" xfId="4" applyNumberFormat="1" applyFont="1" applyFill="1" applyAlignment="1" applyProtection="1">
      <alignment vertical="center"/>
      <protection locked="0"/>
    </xf>
    <xf numFmtId="0" fontId="7" fillId="0" borderId="2" xfId="4" applyFont="1" applyBorder="1"/>
    <xf numFmtId="0" fontId="31" fillId="23" borderId="96" xfId="0" applyFont="1" applyFill="1" applyBorder="1" applyAlignment="1" applyProtection="1">
      <alignment vertical="center"/>
      <protection locked="0"/>
    </xf>
    <xf numFmtId="0" fontId="27" fillId="23" borderId="121" xfId="0" applyFont="1" applyFill="1" applyBorder="1" applyAlignment="1" applyProtection="1">
      <alignment vertical="center"/>
      <protection locked="0"/>
    </xf>
    <xf numFmtId="0" fontId="27" fillId="23" borderId="122" xfId="0" applyFont="1" applyFill="1" applyBorder="1" applyAlignment="1" applyProtection="1">
      <alignment vertical="center"/>
      <protection locked="0"/>
    </xf>
    <xf numFmtId="0" fontId="7" fillId="0" borderId="3" xfId="4" applyFont="1" applyBorder="1"/>
    <xf numFmtId="0" fontId="31" fillId="23" borderId="126" xfId="0" applyFont="1" applyFill="1" applyBorder="1" applyAlignment="1" applyProtection="1">
      <alignment vertical="center"/>
      <protection locked="0"/>
    </xf>
    <xf numFmtId="168" fontId="34" fillId="25" borderId="127" xfId="1" applyNumberFormat="1" applyFont="1" applyFill="1" applyBorder="1" applyAlignment="1" applyProtection="1">
      <alignment horizontal="center" vertical="center"/>
      <protection locked="0"/>
    </xf>
    <xf numFmtId="0" fontId="2" fillId="15" borderId="114" xfId="3" applyFill="1" applyBorder="1" applyAlignment="1">
      <alignment vertical="center"/>
    </xf>
    <xf numFmtId="0" fontId="31" fillId="23" borderId="128" xfId="0" applyFont="1" applyFill="1" applyBorder="1" applyAlignment="1" applyProtection="1">
      <alignment vertical="center"/>
      <protection locked="0"/>
    </xf>
    <xf numFmtId="0" fontId="2" fillId="0" borderId="0" xfId="3" applyFill="1" applyBorder="1" applyAlignment="1">
      <alignment vertical="center"/>
    </xf>
    <xf numFmtId="0" fontId="32" fillId="0" borderId="0" xfId="4" applyFont="1" applyFill="1" applyBorder="1" applyAlignment="1" applyProtection="1">
      <alignment vertical="center"/>
      <protection locked="0"/>
    </xf>
    <xf numFmtId="0" fontId="28" fillId="0" borderId="0" xfId="4" applyFont="1" applyFill="1" applyBorder="1" applyAlignment="1">
      <alignment vertical="center"/>
    </xf>
    <xf numFmtId="168" fontId="34" fillId="0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3" applyFill="1" applyBorder="1" applyAlignment="1" applyProtection="1">
      <alignment vertical="center"/>
      <protection locked="0"/>
    </xf>
    <xf numFmtId="0" fontId="31" fillId="23" borderId="71" xfId="0" applyFont="1" applyFill="1" applyBorder="1" applyAlignment="1" applyProtection="1">
      <alignment vertical="center"/>
      <protection locked="0"/>
    </xf>
    <xf numFmtId="0" fontId="32" fillId="15" borderId="129" xfId="4" applyFont="1" applyFill="1" applyBorder="1" applyAlignment="1" applyProtection="1">
      <alignment vertical="center"/>
      <protection locked="0"/>
    </xf>
    <xf numFmtId="0" fontId="29" fillId="15" borderId="89" xfId="4" applyFont="1" applyFill="1" applyBorder="1" applyAlignment="1" applyProtection="1">
      <alignment vertical="center"/>
      <protection locked="0"/>
    </xf>
    <xf numFmtId="0" fontId="35" fillId="15" borderId="96" xfId="4" applyFont="1" applyFill="1" applyBorder="1" applyAlignment="1" applyProtection="1">
      <alignment vertical="center"/>
      <protection locked="0"/>
    </xf>
    <xf numFmtId="0" fontId="35" fillId="15" borderId="72" xfId="4" applyFont="1" applyFill="1" applyBorder="1" applyAlignment="1" applyProtection="1">
      <alignment vertical="center"/>
      <protection locked="0"/>
    </xf>
    <xf numFmtId="3" fontId="28" fillId="25" borderId="127" xfId="4" applyNumberFormat="1" applyFont="1" applyFill="1" applyBorder="1" applyAlignment="1" applyProtection="1">
      <alignment horizontal="right" vertical="center"/>
    </xf>
    <xf numFmtId="0" fontId="32" fillId="15" borderId="0" xfId="4" applyFont="1" applyFill="1" applyBorder="1" applyAlignment="1" applyProtection="1">
      <alignment vertical="center"/>
      <protection locked="0"/>
    </xf>
    <xf numFmtId="0" fontId="29" fillId="15" borderId="86" xfId="4" applyFont="1" applyFill="1" applyBorder="1" applyAlignment="1" applyProtection="1">
      <alignment vertical="center"/>
      <protection locked="0"/>
    </xf>
    <xf numFmtId="0" fontId="35" fillId="15" borderId="86" xfId="4" applyFont="1" applyFill="1" applyBorder="1" applyAlignment="1" applyProtection="1">
      <alignment vertical="center"/>
      <protection locked="0"/>
    </xf>
    <xf numFmtId="3" fontId="32" fillId="15" borderId="0" xfId="4" applyNumberFormat="1" applyFont="1" applyFill="1" applyAlignment="1">
      <alignment vertical="center"/>
    </xf>
    <xf numFmtId="0" fontId="29" fillId="15" borderId="121" xfId="4" applyFont="1" applyFill="1" applyBorder="1" applyAlignment="1" applyProtection="1">
      <alignment vertical="center"/>
      <protection locked="0"/>
    </xf>
    <xf numFmtId="0" fontId="35" fillId="15" borderId="121" xfId="4" applyFont="1" applyFill="1" applyBorder="1" applyAlignment="1" applyProtection="1">
      <alignment vertical="center"/>
      <protection locked="0"/>
    </xf>
    <xf numFmtId="0" fontId="32" fillId="15" borderId="89" xfId="4" applyFont="1" applyFill="1" applyBorder="1" applyAlignment="1" applyProtection="1">
      <alignment vertical="center"/>
      <protection locked="0"/>
    </xf>
    <xf numFmtId="3" fontId="33" fillId="25" borderId="32" xfId="4" applyNumberFormat="1" applyFont="1" applyFill="1" applyBorder="1" applyAlignment="1" applyProtection="1">
      <alignment horizontal="right" vertical="center"/>
    </xf>
    <xf numFmtId="0" fontId="31" fillId="23" borderId="130" xfId="0" applyFont="1" applyFill="1" applyBorder="1" applyAlignment="1" applyProtection="1">
      <alignment vertical="center"/>
      <protection locked="0"/>
    </xf>
    <xf numFmtId="0" fontId="31" fillId="23" borderId="131" xfId="0" applyFont="1" applyFill="1" applyBorder="1" applyAlignment="1" applyProtection="1">
      <alignment vertical="center"/>
      <protection locked="0"/>
    </xf>
    <xf numFmtId="0" fontId="31" fillId="23" borderId="132" xfId="0" applyFont="1" applyFill="1" applyBorder="1" applyAlignment="1" applyProtection="1">
      <alignment vertical="center"/>
      <protection locked="0"/>
    </xf>
    <xf numFmtId="4" fontId="7" fillId="23" borderId="0" xfId="0" applyNumberFormat="1" applyFont="1" applyFill="1" applyAlignment="1" applyProtection="1">
      <alignment vertical="center"/>
      <protection locked="0"/>
    </xf>
    <xf numFmtId="4" fontId="5" fillId="23" borderId="0" xfId="0" applyNumberFormat="1" applyFont="1" applyFill="1" applyAlignment="1" applyProtection="1">
      <alignment vertical="center"/>
      <protection locked="0"/>
    </xf>
    <xf numFmtId="0" fontId="7" fillId="23" borderId="0" xfId="0" applyFont="1" applyFill="1" applyAlignment="1" applyProtection="1">
      <alignment vertical="center"/>
      <protection locked="0"/>
    </xf>
    <xf numFmtId="0" fontId="5" fillId="23" borderId="0" xfId="0" applyFont="1" applyFill="1" applyAlignment="1" applyProtection="1">
      <alignment vertical="center"/>
      <protection locked="0"/>
    </xf>
    <xf numFmtId="3" fontId="33" fillId="25" borderId="32" xfId="4" applyNumberFormat="1" applyFont="1" applyFill="1" applyBorder="1" applyAlignment="1" applyProtection="1">
      <alignment horizontal="right" vertical="center"/>
      <protection locked="0"/>
    </xf>
    <xf numFmtId="3" fontId="33" fillId="25" borderId="127" xfId="4" applyNumberFormat="1" applyFont="1" applyFill="1" applyBorder="1" applyAlignment="1" applyProtection="1">
      <alignment horizontal="right" vertical="center"/>
    </xf>
    <xf numFmtId="3" fontId="32" fillId="0" borderId="86" xfId="4" applyNumberFormat="1" applyFont="1" applyFill="1" applyBorder="1" applyAlignment="1" applyProtection="1">
      <alignment horizontal="right" vertical="center"/>
      <protection locked="0"/>
    </xf>
    <xf numFmtId="3" fontId="28" fillId="26" borderId="2" xfId="4" applyNumberFormat="1" applyFont="1" applyFill="1" applyBorder="1" applyAlignment="1" applyProtection="1">
      <alignment horizontal="right" vertical="center"/>
    </xf>
    <xf numFmtId="3" fontId="28" fillId="27" borderId="127" xfId="4" applyNumberFormat="1" applyFont="1" applyFill="1" applyBorder="1" applyAlignment="1" applyProtection="1">
      <alignment horizontal="right" vertical="center"/>
    </xf>
    <xf numFmtId="0" fontId="32" fillId="15" borderId="0" xfId="4" applyFont="1" applyFill="1" applyAlignment="1">
      <alignment vertical="center"/>
    </xf>
    <xf numFmtId="0" fontId="29" fillId="15" borderId="0" xfId="4" applyFont="1" applyFill="1" applyBorder="1" applyAlignment="1" applyProtection="1">
      <alignment vertical="center"/>
      <protection locked="0"/>
    </xf>
    <xf numFmtId="0" fontId="35" fillId="15" borderId="0" xfId="4" applyFont="1" applyFill="1" applyBorder="1" applyAlignment="1" applyProtection="1">
      <alignment vertical="center"/>
      <protection locked="0"/>
    </xf>
    <xf numFmtId="0" fontId="35" fillId="15" borderId="89" xfId="4" applyFont="1" applyFill="1" applyBorder="1" applyAlignment="1" applyProtection="1">
      <alignment vertical="center"/>
      <protection locked="0"/>
    </xf>
    <xf numFmtId="0" fontId="37" fillId="0" borderId="0" xfId="0" applyFont="1"/>
    <xf numFmtId="0" fontId="33" fillId="15" borderId="89" xfId="4" applyFont="1" applyFill="1" applyBorder="1" applyAlignment="1" applyProtection="1">
      <alignment vertical="center"/>
      <protection locked="0"/>
    </xf>
    <xf numFmtId="0" fontId="33" fillId="15" borderId="96" xfId="4" applyFont="1" applyFill="1" applyBorder="1" applyAlignment="1" applyProtection="1">
      <alignment vertical="center"/>
      <protection locked="0"/>
    </xf>
    <xf numFmtId="0" fontId="37" fillId="17" borderId="0" xfId="0" applyFont="1" applyFill="1"/>
    <xf numFmtId="0" fontId="7" fillId="17" borderId="0" xfId="4" applyFont="1" applyFill="1" applyAlignment="1" applyProtection="1">
      <alignment vertical="center"/>
      <protection locked="0"/>
    </xf>
    <xf numFmtId="0" fontId="5" fillId="17" borderId="0" xfId="4" applyFont="1" applyFill="1" applyAlignment="1" applyProtection="1">
      <alignment vertical="center"/>
      <protection locked="0"/>
    </xf>
    <xf numFmtId="0" fontId="2" fillId="17" borderId="0" xfId="3" applyFill="1" applyAlignment="1" applyProtection="1">
      <alignment vertical="center"/>
      <protection locked="0"/>
    </xf>
    <xf numFmtId="0" fontId="38" fillId="15" borderId="83" xfId="4" applyFont="1" applyFill="1" applyBorder="1" applyAlignment="1" applyProtection="1">
      <alignment vertical="center"/>
      <protection locked="0"/>
    </xf>
    <xf numFmtId="0" fontId="38" fillId="15" borderId="146" xfId="4" applyFont="1" applyFill="1" applyBorder="1" applyAlignment="1" applyProtection="1">
      <alignment vertical="center"/>
      <protection locked="0"/>
    </xf>
    <xf numFmtId="0" fontId="7" fillId="15" borderId="0" xfId="4" applyFont="1" applyFill="1" applyAlignment="1">
      <alignment vertical="center"/>
    </xf>
    <xf numFmtId="0" fontId="7" fillId="17" borderId="0" xfId="4" applyFont="1" applyFill="1" applyBorder="1" applyAlignment="1">
      <alignment vertical="center"/>
    </xf>
    <xf numFmtId="0" fontId="22" fillId="17" borderId="0" xfId="0" applyFont="1" applyFill="1"/>
    <xf numFmtId="0" fontId="2" fillId="17" borderId="0" xfId="3" applyFill="1" applyAlignment="1">
      <alignment vertical="center"/>
    </xf>
    <xf numFmtId="0" fontId="5" fillId="17" borderId="0" xfId="3" applyFont="1" applyFill="1" applyAlignment="1">
      <alignment vertical="center"/>
    </xf>
    <xf numFmtId="0" fontId="5" fillId="17" borderId="28" xfId="4" applyFont="1" applyFill="1" applyBorder="1" applyAlignment="1" applyProtection="1">
      <alignment horizontal="center" vertical="center"/>
      <protection locked="0"/>
    </xf>
    <xf numFmtId="3" fontId="12" fillId="15" borderId="0" xfId="3" applyNumberFormat="1" applyFont="1" applyFill="1" applyAlignment="1">
      <alignment horizontal="center" vertical="center"/>
    </xf>
    <xf numFmtId="3" fontId="3" fillId="15" borderId="7" xfId="3" applyNumberFormat="1" applyFont="1" applyFill="1" applyBorder="1" applyAlignment="1">
      <alignment horizontal="center" vertical="center"/>
    </xf>
    <xf numFmtId="3" fontId="3" fillId="15" borderId="8" xfId="3" applyNumberFormat="1" applyFont="1" applyFill="1" applyBorder="1" applyAlignment="1">
      <alignment horizontal="center" vertical="center"/>
    </xf>
    <xf numFmtId="3" fontId="3" fillId="15" borderId="9" xfId="3" applyNumberFormat="1" applyFont="1" applyFill="1" applyBorder="1" applyAlignment="1">
      <alignment horizontal="center" vertical="center"/>
    </xf>
    <xf numFmtId="3" fontId="3" fillId="15" borderId="10" xfId="3" applyNumberFormat="1" applyFont="1" applyFill="1" applyBorder="1" applyAlignment="1">
      <alignment horizontal="center" vertical="center"/>
    </xf>
    <xf numFmtId="3" fontId="3" fillId="15" borderId="11" xfId="3" applyNumberFormat="1" applyFont="1" applyFill="1" applyBorder="1" applyAlignment="1">
      <alignment horizontal="center" vertical="center"/>
    </xf>
    <xf numFmtId="3" fontId="3" fillId="15" borderId="12" xfId="3" applyNumberFormat="1" applyFont="1" applyFill="1" applyBorder="1" applyAlignment="1">
      <alignment horizontal="center" vertical="center"/>
    </xf>
    <xf numFmtId="3" fontId="3" fillId="15" borderId="25" xfId="3" applyNumberFormat="1" applyFont="1" applyFill="1" applyBorder="1" applyAlignment="1">
      <alignment horizontal="center" vertical="center"/>
    </xf>
    <xf numFmtId="3" fontId="3" fillId="15" borderId="0" xfId="3" applyNumberFormat="1" applyFont="1" applyFill="1" applyBorder="1" applyAlignment="1">
      <alignment horizontal="center" vertical="center"/>
    </xf>
    <xf numFmtId="3" fontId="3" fillId="15" borderId="26" xfId="3" applyNumberFormat="1" applyFont="1" applyFill="1" applyBorder="1" applyAlignment="1">
      <alignment horizontal="center" vertical="center"/>
    </xf>
    <xf numFmtId="3" fontId="3" fillId="15" borderId="13" xfId="3" applyNumberFormat="1" applyFont="1" applyFill="1" applyBorder="1" applyAlignment="1">
      <alignment horizontal="center" vertical="center"/>
    </xf>
    <xf numFmtId="3" fontId="3" fillId="15" borderId="14" xfId="3" applyNumberFormat="1" applyFont="1" applyFill="1" applyBorder="1" applyAlignment="1">
      <alignment horizontal="center" vertical="center"/>
    </xf>
    <xf numFmtId="3" fontId="3" fillId="15" borderId="15" xfId="3" applyNumberFormat="1" applyFont="1" applyFill="1" applyBorder="1" applyAlignment="1">
      <alignment horizontal="center" vertical="center"/>
    </xf>
    <xf numFmtId="3" fontId="3" fillId="15" borderId="27" xfId="3" applyNumberFormat="1" applyFont="1" applyFill="1" applyBorder="1" applyAlignment="1">
      <alignment horizontal="center" vertical="center"/>
    </xf>
    <xf numFmtId="3" fontId="3" fillId="15" borderId="28" xfId="3" applyNumberFormat="1" applyFont="1" applyFill="1" applyBorder="1" applyAlignment="1">
      <alignment horizontal="center" vertical="center"/>
    </xf>
    <xf numFmtId="3" fontId="3" fillId="15" borderId="29" xfId="3" applyNumberFormat="1" applyFont="1" applyFill="1" applyBorder="1" applyAlignment="1">
      <alignment horizontal="center" vertical="center"/>
    </xf>
    <xf numFmtId="3" fontId="3" fillId="15" borderId="52" xfId="3" applyNumberFormat="1" applyFont="1" applyFill="1" applyBorder="1" applyAlignment="1">
      <alignment horizontal="center" vertical="center" wrapText="1"/>
    </xf>
    <xf numFmtId="3" fontId="3" fillId="15" borderId="65" xfId="3" applyNumberFormat="1" applyFont="1" applyFill="1" applyBorder="1" applyAlignment="1">
      <alignment horizontal="center" vertical="center" wrapText="1"/>
    </xf>
    <xf numFmtId="3" fontId="2" fillId="15" borderId="25" xfId="3" applyNumberFormat="1" applyFill="1" applyBorder="1" applyAlignment="1">
      <alignment horizontal="center" vertical="center"/>
    </xf>
    <xf numFmtId="3" fontId="2" fillId="15" borderId="0" xfId="3" applyNumberFormat="1" applyFill="1" applyBorder="1" applyAlignment="1">
      <alignment horizontal="center" vertical="center"/>
    </xf>
    <xf numFmtId="3" fontId="2" fillId="15" borderId="95" xfId="3" applyNumberFormat="1" applyFill="1" applyBorder="1" applyAlignment="1">
      <alignment horizontal="center" vertical="center"/>
    </xf>
    <xf numFmtId="4" fontId="24" fillId="23" borderId="133" xfId="0" applyNumberFormat="1" applyFont="1" applyFill="1" applyBorder="1" applyAlignment="1" applyProtection="1">
      <alignment horizontal="left" vertical="center"/>
      <protection locked="0"/>
    </xf>
    <xf numFmtId="0" fontId="7" fillId="0" borderId="134" xfId="0" applyFont="1" applyBorder="1" applyProtection="1">
      <protection locked="0"/>
    </xf>
    <xf numFmtId="0" fontId="7" fillId="0" borderId="143" xfId="0" applyFont="1" applyBorder="1" applyProtection="1">
      <protection locked="0"/>
    </xf>
    <xf numFmtId="0" fontId="7" fillId="0" borderId="139" xfId="0" applyFont="1" applyBorder="1" applyProtection="1">
      <protection locked="0"/>
    </xf>
    <xf numFmtId="0" fontId="7" fillId="0" borderId="140" xfId="0" applyFont="1" applyBorder="1" applyProtection="1">
      <protection locked="0"/>
    </xf>
    <xf numFmtId="0" fontId="7" fillId="0" borderId="145" xfId="0" applyFont="1" applyBorder="1" applyProtection="1">
      <protection locked="0"/>
    </xf>
    <xf numFmtId="4" fontId="25" fillId="23" borderId="133" xfId="0" applyNumberFormat="1" applyFont="1" applyFill="1" applyBorder="1" applyAlignment="1" applyProtection="1">
      <alignment horizontal="left" vertical="center"/>
      <protection locked="0"/>
    </xf>
    <xf numFmtId="0" fontId="7" fillId="0" borderId="134" xfId="0" applyFont="1" applyBorder="1" applyAlignment="1" applyProtection="1">
      <alignment horizontal="left"/>
      <protection locked="0"/>
    </xf>
    <xf numFmtId="0" fontId="7" fillId="0" borderId="143" xfId="0" applyFont="1" applyBorder="1" applyAlignment="1" applyProtection="1">
      <alignment horizontal="left"/>
      <protection locked="0"/>
    </xf>
    <xf numFmtId="0" fontId="7" fillId="0" borderId="139" xfId="0" applyFont="1" applyBorder="1" applyAlignment="1" applyProtection="1">
      <alignment horizontal="left"/>
      <protection locked="0"/>
    </xf>
    <xf numFmtId="0" fontId="7" fillId="0" borderId="140" xfId="0" applyFont="1" applyBorder="1" applyAlignment="1" applyProtection="1">
      <alignment horizontal="left"/>
      <protection locked="0"/>
    </xf>
    <xf numFmtId="0" fontId="7" fillId="0" borderId="145" xfId="0" applyFont="1" applyBorder="1" applyAlignment="1" applyProtection="1">
      <alignment horizontal="left"/>
      <protection locked="0"/>
    </xf>
    <xf numFmtId="3" fontId="14" fillId="15" borderId="16" xfId="3" applyNumberFormat="1" applyFont="1" applyFill="1" applyBorder="1" applyAlignment="1">
      <alignment horizontal="center" vertical="center" wrapText="1"/>
    </xf>
    <xf numFmtId="3" fontId="14" fillId="15" borderId="30" xfId="3" applyNumberFormat="1" applyFont="1" applyFill="1" applyBorder="1" applyAlignment="1">
      <alignment horizontal="center" vertical="center" wrapText="1"/>
    </xf>
    <xf numFmtId="3" fontId="3" fillId="15" borderId="38" xfId="3" applyNumberFormat="1" applyFont="1" applyFill="1" applyBorder="1" applyAlignment="1">
      <alignment horizontal="center" vertical="center" wrapText="1"/>
    </xf>
    <xf numFmtId="3" fontId="3" fillId="15" borderId="58" xfId="3" applyNumberFormat="1" applyFont="1" applyFill="1" applyBorder="1" applyAlignment="1">
      <alignment horizontal="center" vertical="center" wrapText="1"/>
    </xf>
    <xf numFmtId="0" fontId="3" fillId="15" borderId="18" xfId="3" applyFont="1" applyFill="1" applyBorder="1" applyAlignment="1">
      <alignment horizontal="center" vertical="center" wrapText="1"/>
    </xf>
    <xf numFmtId="0" fontId="3" fillId="15" borderId="36" xfId="3" applyFont="1" applyFill="1" applyBorder="1" applyAlignment="1">
      <alignment horizontal="center" vertical="center" wrapText="1"/>
    </xf>
    <xf numFmtId="0" fontId="3" fillId="15" borderId="48" xfId="3" applyFont="1" applyFill="1" applyBorder="1" applyAlignment="1">
      <alignment horizontal="center" vertical="center" wrapText="1"/>
    </xf>
    <xf numFmtId="3" fontId="3" fillId="15" borderId="22" xfId="3" applyNumberFormat="1" applyFont="1" applyFill="1" applyBorder="1" applyAlignment="1">
      <alignment horizontal="center" vertical="center"/>
    </xf>
    <xf numFmtId="3" fontId="3" fillId="15" borderId="23" xfId="3" applyNumberFormat="1" applyFont="1" applyFill="1" applyBorder="1" applyAlignment="1">
      <alignment horizontal="center" vertical="center"/>
    </xf>
    <xf numFmtId="3" fontId="3" fillId="15" borderId="24" xfId="3" applyNumberFormat="1" applyFont="1" applyFill="1" applyBorder="1" applyAlignment="1">
      <alignment horizontal="center" vertical="center"/>
    </xf>
    <xf numFmtId="0" fontId="3" fillId="15" borderId="31" xfId="3" applyFont="1" applyFill="1" applyBorder="1" applyAlignment="1">
      <alignment horizontal="center" vertical="center"/>
    </xf>
    <xf numFmtId="0" fontId="3" fillId="15" borderId="23" xfId="3" applyFont="1" applyFill="1" applyBorder="1" applyAlignment="1">
      <alignment horizontal="center" vertical="center"/>
    </xf>
    <xf numFmtId="0" fontId="3" fillId="15" borderId="32" xfId="3" applyFont="1" applyFill="1" applyBorder="1" applyAlignment="1">
      <alignment horizontal="center" vertical="center" wrapText="1"/>
    </xf>
    <xf numFmtId="0" fontId="3" fillId="15" borderId="44" xfId="3" applyFont="1" applyFill="1" applyBorder="1" applyAlignment="1">
      <alignment horizontal="center" vertical="center" wrapText="1"/>
    </xf>
    <xf numFmtId="0" fontId="3" fillId="15" borderId="33" xfId="3" applyFont="1" applyFill="1" applyBorder="1" applyAlignment="1">
      <alignment horizontal="center" vertical="center" wrapText="1"/>
    </xf>
    <xf numFmtId="0" fontId="3" fillId="15" borderId="34" xfId="3" applyFont="1" applyFill="1" applyBorder="1" applyAlignment="1">
      <alignment horizontal="center" vertical="center" wrapText="1"/>
    </xf>
    <xf numFmtId="0" fontId="3" fillId="15" borderId="35" xfId="3" applyFont="1" applyFill="1" applyBorder="1" applyAlignment="1">
      <alignment horizontal="center" vertical="center" wrapText="1"/>
    </xf>
    <xf numFmtId="0" fontId="3" fillId="15" borderId="20" xfId="3" applyFont="1" applyFill="1" applyBorder="1" applyAlignment="1">
      <alignment horizontal="center" vertical="center" wrapText="1"/>
    </xf>
    <xf numFmtId="0" fontId="3" fillId="15" borderId="13" xfId="3" applyFont="1" applyFill="1" applyBorder="1" applyAlignment="1">
      <alignment horizontal="center" vertical="center"/>
    </xf>
    <xf numFmtId="0" fontId="3" fillId="15" borderId="14" xfId="3" applyFont="1" applyFill="1" applyBorder="1" applyAlignment="1">
      <alignment horizontal="center" vertical="center"/>
    </xf>
    <xf numFmtId="0" fontId="3" fillId="15" borderId="17" xfId="3" applyFont="1" applyFill="1" applyBorder="1" applyAlignment="1">
      <alignment horizontal="center" vertical="center"/>
    </xf>
    <xf numFmtId="0" fontId="3" fillId="15" borderId="15" xfId="3" applyFont="1" applyFill="1" applyBorder="1" applyAlignment="1">
      <alignment horizontal="center" vertical="center"/>
    </xf>
    <xf numFmtId="49" fontId="3" fillId="15" borderId="38" xfId="3" applyNumberFormat="1" applyFont="1" applyFill="1" applyBorder="1" applyAlignment="1">
      <alignment horizontal="center" vertical="center" wrapText="1"/>
    </xf>
    <xf numFmtId="49" fontId="3" fillId="15" borderId="59" xfId="3" applyNumberFormat="1" applyFont="1" applyFill="1" applyBorder="1" applyAlignment="1">
      <alignment horizontal="center" vertical="center" wrapText="1"/>
    </xf>
    <xf numFmtId="49" fontId="11" fillId="15" borderId="38" xfId="3" applyNumberFormat="1" applyFont="1" applyFill="1" applyBorder="1" applyAlignment="1">
      <alignment horizontal="center" vertical="center" wrapText="1"/>
    </xf>
    <xf numFmtId="49" fontId="11" fillId="15" borderId="59" xfId="3" applyNumberFormat="1" applyFont="1" applyFill="1" applyBorder="1" applyAlignment="1">
      <alignment horizontal="center" vertical="center" wrapText="1"/>
    </xf>
    <xf numFmtId="3" fontId="11" fillId="15" borderId="38" xfId="3" quotePrefix="1" applyNumberFormat="1" applyFont="1" applyFill="1" applyBorder="1" applyAlignment="1">
      <alignment horizontal="center" vertical="center" wrapText="1"/>
    </xf>
    <xf numFmtId="3" fontId="11" fillId="15" borderId="59" xfId="3" applyNumberFormat="1" applyFont="1" applyFill="1" applyBorder="1" applyAlignment="1">
      <alignment horizontal="center" vertical="center" wrapText="1"/>
    </xf>
    <xf numFmtId="3" fontId="3" fillId="15" borderId="49" xfId="3" applyNumberFormat="1" applyFont="1" applyFill="1" applyBorder="1" applyAlignment="1">
      <alignment horizontal="center" vertical="center" wrapText="1"/>
    </xf>
    <xf numFmtId="3" fontId="3" fillId="15" borderId="60" xfId="3" applyNumberFormat="1" applyFont="1" applyFill="1" applyBorder="1" applyAlignment="1">
      <alignment horizontal="center" vertical="center" wrapText="1"/>
    </xf>
    <xf numFmtId="49" fontId="11" fillId="15" borderId="50" xfId="4" applyNumberFormat="1" applyFont="1" applyFill="1" applyBorder="1" applyAlignment="1">
      <alignment horizontal="center" vertical="center" wrapText="1"/>
    </xf>
    <xf numFmtId="49" fontId="11" fillId="15" borderId="62" xfId="4" applyNumberFormat="1" applyFont="1" applyFill="1" applyBorder="1" applyAlignment="1">
      <alignment horizontal="center" vertical="center" wrapText="1"/>
    </xf>
    <xf numFmtId="49" fontId="11" fillId="15" borderId="44" xfId="4" applyNumberFormat="1" applyFont="1" applyFill="1" applyBorder="1" applyAlignment="1">
      <alignment horizontal="center" vertical="center"/>
    </xf>
    <xf numFmtId="49" fontId="11" fillId="15" borderId="63" xfId="4" applyNumberFormat="1" applyFont="1" applyFill="1" applyBorder="1" applyAlignment="1">
      <alignment horizontal="center" vertical="center"/>
    </xf>
    <xf numFmtId="49" fontId="11" fillId="15" borderId="51" xfId="4" applyNumberFormat="1" applyFont="1" applyFill="1" applyBorder="1" applyAlignment="1">
      <alignment horizontal="center" vertical="center"/>
    </xf>
    <xf numFmtId="49" fontId="11" fillId="15" borderId="64" xfId="4" applyNumberFormat="1" applyFont="1" applyFill="1" applyBorder="1" applyAlignment="1">
      <alignment horizontal="center" vertical="center"/>
    </xf>
    <xf numFmtId="3" fontId="16" fillId="15" borderId="31" xfId="3" applyNumberFormat="1" applyFont="1" applyFill="1" applyBorder="1" applyAlignment="1" applyProtection="1">
      <alignment horizontal="left" vertical="center"/>
    </xf>
    <xf numFmtId="3" fontId="7" fillId="15" borderId="23" xfId="5" applyNumberFormat="1" applyFill="1" applyBorder="1" applyAlignment="1" applyProtection="1">
      <alignment vertical="center"/>
    </xf>
    <xf numFmtId="3" fontId="7" fillId="15" borderId="69" xfId="5" applyNumberFormat="1" applyFill="1" applyBorder="1" applyAlignment="1" applyProtection="1">
      <alignment vertical="center"/>
    </xf>
    <xf numFmtId="3" fontId="8" fillId="15" borderId="30" xfId="3" applyNumberFormat="1" applyFont="1" applyFill="1" applyBorder="1" applyAlignment="1">
      <alignment horizontal="center" vertical="center" wrapText="1"/>
    </xf>
    <xf numFmtId="3" fontId="8" fillId="15" borderId="66" xfId="3" applyNumberFormat="1" applyFont="1" applyFill="1" applyBorder="1" applyAlignment="1">
      <alignment horizontal="center" vertical="center" wrapText="1"/>
    </xf>
    <xf numFmtId="49" fontId="11" fillId="15" borderId="53" xfId="3" applyNumberFormat="1" applyFont="1" applyFill="1" applyBorder="1" applyAlignment="1">
      <alignment horizontal="center" vertical="center" wrapText="1"/>
    </xf>
    <xf numFmtId="49" fontId="11" fillId="15" borderId="67" xfId="3" applyNumberFormat="1" applyFont="1" applyFill="1" applyBorder="1" applyAlignment="1">
      <alignment horizontal="center" vertical="center" wrapText="1"/>
    </xf>
    <xf numFmtId="3" fontId="11" fillId="15" borderId="38" xfId="3" applyNumberFormat="1" applyFont="1" applyFill="1" applyBorder="1" applyAlignment="1">
      <alignment horizontal="center" vertical="center"/>
    </xf>
    <xf numFmtId="3" fontId="11" fillId="15" borderId="58" xfId="3" applyNumberFormat="1" applyFont="1" applyFill="1" applyBorder="1" applyAlignment="1">
      <alignment horizontal="center" vertical="center"/>
    </xf>
    <xf numFmtId="167" fontId="11" fillId="15" borderId="38" xfId="3" applyNumberFormat="1" applyFont="1" applyFill="1" applyBorder="1" applyAlignment="1">
      <alignment horizontal="center" vertical="center"/>
    </xf>
    <xf numFmtId="167" fontId="11" fillId="15" borderId="58" xfId="3" applyNumberFormat="1" applyFont="1" applyFill="1" applyBorder="1" applyAlignment="1">
      <alignment horizontal="center" vertical="center"/>
    </xf>
    <xf numFmtId="167" fontId="11" fillId="15" borderId="38" xfId="3" quotePrefix="1" applyNumberFormat="1" applyFont="1" applyFill="1" applyBorder="1" applyAlignment="1">
      <alignment horizontal="center" vertical="center"/>
    </xf>
    <xf numFmtId="3" fontId="11" fillId="15" borderId="38" xfId="3" applyNumberFormat="1" applyFont="1" applyFill="1" applyBorder="1" applyAlignment="1">
      <alignment horizontal="center" vertical="center" wrapText="1"/>
    </xf>
    <xf numFmtId="167" fontId="11" fillId="15" borderId="37" xfId="3" quotePrefix="1" applyNumberFormat="1" applyFont="1" applyFill="1" applyBorder="1" applyAlignment="1">
      <alignment horizontal="center" vertical="center" wrapText="1"/>
    </xf>
    <xf numFmtId="167" fontId="11" fillId="15" borderId="61" xfId="3" applyNumberFormat="1" applyFont="1" applyFill="1" applyBorder="1" applyAlignment="1">
      <alignment horizontal="center" vertical="center" wrapText="1"/>
    </xf>
    <xf numFmtId="3" fontId="3" fillId="15" borderId="20" xfId="3" applyNumberFormat="1" applyFont="1" applyFill="1" applyBorder="1" applyAlignment="1">
      <alignment horizontal="center" vertical="center"/>
    </xf>
    <xf numFmtId="3" fontId="3" fillId="15" borderId="56" xfId="3" applyNumberFormat="1" applyFont="1" applyFill="1" applyBorder="1" applyAlignment="1">
      <alignment horizontal="center" vertical="center"/>
    </xf>
    <xf numFmtId="3" fontId="11" fillId="15" borderId="37" xfId="3" applyNumberFormat="1" applyFont="1" applyFill="1" applyBorder="1" applyAlignment="1">
      <alignment horizontal="center" vertical="center"/>
    </xf>
    <xf numFmtId="3" fontId="11" fillId="15" borderId="57" xfId="3" applyNumberFormat="1" applyFont="1" applyFill="1" applyBorder="1" applyAlignment="1">
      <alignment horizontal="center" vertical="center"/>
    </xf>
    <xf numFmtId="49" fontId="3" fillId="15" borderId="52" xfId="3" applyNumberFormat="1" applyFont="1" applyFill="1" applyBorder="1" applyAlignment="1">
      <alignment horizontal="center" vertical="center" wrapText="1"/>
    </xf>
    <xf numFmtId="49" fontId="3" fillId="15" borderId="65" xfId="3" applyNumberFormat="1" applyFont="1" applyFill="1" applyBorder="1" applyAlignment="1">
      <alignment horizontal="center" vertical="center" wrapText="1"/>
    </xf>
    <xf numFmtId="49" fontId="3" fillId="15" borderId="30" xfId="3" applyNumberFormat="1" applyFont="1" applyFill="1" applyBorder="1" applyAlignment="1">
      <alignment horizontal="center" vertical="center" wrapText="1"/>
    </xf>
    <xf numFmtId="49" fontId="3" fillId="15" borderId="66" xfId="3" applyNumberFormat="1" applyFont="1" applyFill="1" applyBorder="1" applyAlignment="1">
      <alignment horizontal="center" vertical="center" wrapText="1"/>
    </xf>
    <xf numFmtId="3" fontId="14" fillId="15" borderId="27" xfId="3" applyNumberFormat="1" applyFont="1" applyFill="1" applyBorder="1" applyAlignment="1" applyProtection="1">
      <alignment horizontal="left" vertical="center"/>
    </xf>
    <xf numFmtId="3" fontId="14" fillId="15" borderId="28" xfId="3" applyNumberFormat="1" applyFont="1" applyFill="1" applyBorder="1" applyAlignment="1" applyProtection="1">
      <alignment horizontal="left" vertical="center"/>
    </xf>
    <xf numFmtId="3" fontId="16" fillId="15" borderId="27" xfId="3" applyNumberFormat="1" applyFont="1" applyFill="1" applyBorder="1" applyAlignment="1" applyProtection="1">
      <alignment horizontal="left" vertical="center"/>
    </xf>
    <xf numFmtId="3" fontId="16" fillId="15" borderId="28" xfId="3" applyNumberFormat="1" applyFont="1" applyFill="1" applyBorder="1" applyAlignment="1" applyProtection="1">
      <alignment horizontal="left" vertical="center"/>
    </xf>
    <xf numFmtId="3" fontId="14" fillId="15" borderId="43" xfId="3" applyNumberFormat="1" applyFont="1" applyFill="1" applyBorder="1" applyAlignment="1" applyProtection="1">
      <alignment horizontal="left" vertical="center"/>
    </xf>
    <xf numFmtId="3" fontId="14" fillId="15" borderId="32" xfId="3" applyNumberFormat="1" applyFont="1" applyFill="1" applyBorder="1" applyAlignment="1" applyProtection="1">
      <alignment horizontal="left" vertical="center"/>
    </xf>
    <xf numFmtId="3" fontId="16" fillId="15" borderId="62" xfId="3" applyNumberFormat="1" applyFont="1" applyFill="1" applyBorder="1" applyAlignment="1" applyProtection="1">
      <alignment horizontal="left" vertical="center"/>
    </xf>
    <xf numFmtId="3" fontId="16" fillId="15" borderId="63" xfId="3" applyNumberFormat="1" applyFont="1" applyFill="1" applyBorder="1" applyAlignment="1" applyProtection="1">
      <alignment horizontal="left" vertical="center"/>
    </xf>
    <xf numFmtId="0" fontId="29" fillId="27" borderId="89" xfId="4" applyFont="1" applyFill="1" applyBorder="1" applyAlignment="1" applyProtection="1">
      <alignment horizontal="left" vertical="center"/>
      <protection locked="0"/>
    </xf>
    <xf numFmtId="0" fontId="29" fillId="27" borderId="96" xfId="4" applyFont="1" applyFill="1" applyBorder="1" applyAlignment="1" applyProtection="1">
      <alignment horizontal="left" vertical="center"/>
      <protection locked="0"/>
    </xf>
    <xf numFmtId="0" fontId="29" fillId="27" borderId="72" xfId="4" applyFont="1" applyFill="1" applyBorder="1" applyAlignment="1" applyProtection="1">
      <alignment horizontal="left" vertical="center"/>
      <protection locked="0"/>
    </xf>
    <xf numFmtId="3" fontId="20" fillId="15" borderId="97" xfId="3" applyNumberFormat="1" applyFont="1" applyFill="1" applyBorder="1" applyAlignment="1" applyProtection="1">
      <alignment horizontal="left" vertical="center"/>
    </xf>
    <xf numFmtId="3" fontId="20" fillId="15" borderId="98" xfId="3" applyNumberFormat="1" applyFont="1" applyFill="1" applyBorder="1" applyAlignment="1" applyProtection="1">
      <alignment horizontal="left" vertical="center"/>
    </xf>
    <xf numFmtId="0" fontId="24" fillId="24" borderId="28" xfId="4" applyFont="1" applyFill="1" applyBorder="1" applyAlignment="1">
      <alignment horizontal="left" vertical="center" wrapText="1"/>
    </xf>
    <xf numFmtId="4" fontId="36" fillId="23" borderId="13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35" xfId="0" applyFont="1" applyBorder="1" applyProtection="1">
      <protection locked="0"/>
    </xf>
    <xf numFmtId="0" fontId="7" fillId="0" borderId="137" xfId="0" applyFont="1" applyBorder="1" applyProtection="1">
      <protection locked="0"/>
    </xf>
    <xf numFmtId="0" fontId="0" fillId="0" borderId="0" xfId="0" applyProtection="1">
      <protection locked="0"/>
    </xf>
    <xf numFmtId="0" fontId="7" fillId="0" borderId="129" xfId="0" applyFont="1" applyBorder="1" applyProtection="1">
      <protection locked="0"/>
    </xf>
    <xf numFmtId="0" fontId="7" fillId="0" borderId="141" xfId="0" applyFont="1" applyBorder="1" applyProtection="1">
      <protection locked="0"/>
    </xf>
    <xf numFmtId="0" fontId="36" fillId="23" borderId="136" xfId="0" applyFont="1" applyFill="1" applyBorder="1" applyAlignment="1" applyProtection="1">
      <alignment horizontal="center" vertical="center"/>
      <protection locked="0"/>
    </xf>
    <xf numFmtId="0" fontId="7" fillId="0" borderId="138" xfId="0" applyFont="1" applyBorder="1" applyProtection="1">
      <protection locked="0"/>
    </xf>
    <xf numFmtId="0" fontId="7" fillId="0" borderId="142" xfId="0" applyFont="1" applyBorder="1" applyProtection="1">
      <protection locked="0"/>
    </xf>
    <xf numFmtId="4" fontId="24" fillId="23" borderId="13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44" xfId="0" applyFont="1" applyBorder="1" applyProtection="1">
      <protection locked="0"/>
    </xf>
    <xf numFmtId="4" fontId="25" fillId="23" borderId="13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7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144" xfId="0" applyFont="1" applyBorder="1" applyAlignment="1" applyProtection="1">
      <alignment horizontal="left"/>
      <protection locked="0"/>
    </xf>
  </cellXfs>
  <cellStyles count="1007">
    <cellStyle name="# Assumptions" xfId="6"/>
    <cellStyle name="# Historical" xfId="7"/>
    <cellStyle name="% Assumption" xfId="8"/>
    <cellStyle name="% Historical" xfId="9"/>
    <cellStyle name="20% - Colore 1 2" xfId="10"/>
    <cellStyle name="20% - Colore 1 2 2" xfId="11"/>
    <cellStyle name="20% - Colore 1 3" xfId="12"/>
    <cellStyle name="20% - Colore 1 3 2" xfId="13"/>
    <cellStyle name="20% - Colore 1 4" xfId="14"/>
    <cellStyle name="20% - Colore 1 4 2" xfId="15"/>
    <cellStyle name="20% - Colore 1 5" xfId="16"/>
    <cellStyle name="20% - Colore 2 2" xfId="17"/>
    <cellStyle name="20% - Colore 2 2 2" xfId="18"/>
    <cellStyle name="20% - Colore 2 3" xfId="19"/>
    <cellStyle name="20% - Colore 2 3 2" xfId="20"/>
    <cellStyle name="20% - Colore 2 4" xfId="21"/>
    <cellStyle name="20% - Colore 2 4 2" xfId="22"/>
    <cellStyle name="20% - Colore 2 5" xfId="23"/>
    <cellStyle name="20% - Colore 3 2" xfId="24"/>
    <cellStyle name="20% - Colore 3 2 2" xfId="25"/>
    <cellStyle name="20% - Colore 3 3" xfId="26"/>
    <cellStyle name="20% - Colore 3 3 2" xfId="27"/>
    <cellStyle name="20% - Colore 3 4" xfId="28"/>
    <cellStyle name="20% - Colore 3 4 2" xfId="29"/>
    <cellStyle name="20% - Colore 3 5" xfId="30"/>
    <cellStyle name="20% - Colore 4 2" xfId="31"/>
    <cellStyle name="20% - Colore 4 2 2" xfId="32"/>
    <cellStyle name="20% - Colore 4 3" xfId="33"/>
    <cellStyle name="20% - Colore 4 3 2" xfId="34"/>
    <cellStyle name="20% - Colore 4 4" xfId="35"/>
    <cellStyle name="20% - Colore 4 4 2" xfId="36"/>
    <cellStyle name="20% - Colore 4 5" xfId="37"/>
    <cellStyle name="20% - Colore 5 2" xfId="38"/>
    <cellStyle name="20% - Colore 5 2 2" xfId="39"/>
    <cellStyle name="20% - Colore 5 3" xfId="40"/>
    <cellStyle name="20% - Colore 5 3 2" xfId="41"/>
    <cellStyle name="20% - Colore 5 4" xfId="42"/>
    <cellStyle name="20% - Colore 5 4 2" xfId="43"/>
    <cellStyle name="20% - Colore 5 5" xfId="44"/>
    <cellStyle name="20% - Colore 6 2" xfId="45"/>
    <cellStyle name="20% - Colore 6 2 2" xfId="46"/>
    <cellStyle name="20% - Colore 6 3" xfId="47"/>
    <cellStyle name="20% - Colore 6 3 2" xfId="48"/>
    <cellStyle name="20% - Colore 6 4" xfId="49"/>
    <cellStyle name="20% - Colore 6 4 2" xfId="50"/>
    <cellStyle name="20% - Colore 6 5" xfId="51"/>
    <cellStyle name="40% - Colore 1 2" xfId="52"/>
    <cellStyle name="40% - Colore 1 2 2" xfId="53"/>
    <cellStyle name="40% - Colore 1 3" xfId="54"/>
    <cellStyle name="40% - Colore 1 3 2" xfId="55"/>
    <cellStyle name="40% - Colore 1 4" xfId="56"/>
    <cellStyle name="40% - Colore 1 4 2" xfId="57"/>
    <cellStyle name="40% - Colore 1 5" xfId="58"/>
    <cellStyle name="40% - Colore 2 2" xfId="59"/>
    <cellStyle name="40% - Colore 2 2 2" xfId="60"/>
    <cellStyle name="40% - Colore 2 3" xfId="61"/>
    <cellStyle name="40% - Colore 2 3 2" xfId="62"/>
    <cellStyle name="40% - Colore 2 4" xfId="63"/>
    <cellStyle name="40% - Colore 2 4 2" xfId="64"/>
    <cellStyle name="40% - Colore 2 5" xfId="65"/>
    <cellStyle name="40% - Colore 3 2" xfId="66"/>
    <cellStyle name="40% - Colore 3 2 2" xfId="67"/>
    <cellStyle name="40% - Colore 3 3" xfId="68"/>
    <cellStyle name="40% - Colore 3 3 2" xfId="69"/>
    <cellStyle name="40% - Colore 3 4" xfId="70"/>
    <cellStyle name="40% - Colore 3 4 2" xfId="71"/>
    <cellStyle name="40% - Colore 3 5" xfId="72"/>
    <cellStyle name="40% - Colore 4 2" xfId="73"/>
    <cellStyle name="40% - Colore 4 2 2" xfId="74"/>
    <cellStyle name="40% - Colore 4 3" xfId="75"/>
    <cellStyle name="40% - Colore 4 3 2" xfId="76"/>
    <cellStyle name="40% - Colore 4 4" xfId="77"/>
    <cellStyle name="40% - Colore 4 4 2" xfId="78"/>
    <cellStyle name="40% - Colore 4 5" xfId="79"/>
    <cellStyle name="40% - Colore 5 2" xfId="80"/>
    <cellStyle name="40% - Colore 5 2 2" xfId="81"/>
    <cellStyle name="40% - Colore 5 3" xfId="82"/>
    <cellStyle name="40% - Colore 5 3 2" xfId="83"/>
    <cellStyle name="40% - Colore 5 4" xfId="84"/>
    <cellStyle name="40% - Colore 5 4 2" xfId="85"/>
    <cellStyle name="40% - Colore 5 5" xfId="86"/>
    <cellStyle name="40% - Colore 6 2" xfId="87"/>
    <cellStyle name="40% - Colore 6 2 2" xfId="88"/>
    <cellStyle name="40% - Colore 6 3" xfId="89"/>
    <cellStyle name="40% - Colore 6 3 2" xfId="90"/>
    <cellStyle name="40% - Colore 6 4" xfId="91"/>
    <cellStyle name="40% - Colore 6 4 2" xfId="92"/>
    <cellStyle name="40% - Colore 6 5" xfId="93"/>
    <cellStyle name="60% - Colore 1 2" xfId="94"/>
    <cellStyle name="60% - Colore 1 3" xfId="95"/>
    <cellStyle name="60% - Colore 2 2" xfId="96"/>
    <cellStyle name="60% - Colore 2 3" xfId="97"/>
    <cellStyle name="60% - Colore 3 2" xfId="98"/>
    <cellStyle name="60% - Colore 3 3" xfId="99"/>
    <cellStyle name="60% - Colore 4 2" xfId="100"/>
    <cellStyle name="60% - Colore 4 3" xfId="101"/>
    <cellStyle name="60% - Colore 5 2" xfId="102"/>
    <cellStyle name="60% - Colore 5 3" xfId="103"/>
    <cellStyle name="60% - Colore 6 2" xfId="104"/>
    <cellStyle name="60% - Colore 6 3" xfId="105"/>
    <cellStyle name="Angolo tabella pivot" xfId="106"/>
    <cellStyle name="anno" xfId="107"/>
    <cellStyle name="Assumptions" xfId="108"/>
    <cellStyle name="Calcolo 2" xfId="109"/>
    <cellStyle name="Calcolo 3" xfId="110"/>
    <cellStyle name="Calculated Assumption" xfId="111"/>
    <cellStyle name="Calculated Assumption, #" xfId="112"/>
    <cellStyle name="Calculated Assumption, %" xfId="113"/>
    <cellStyle name="Campo tabella pivot" xfId="114"/>
    <cellStyle name="Carmen" xfId="115"/>
    <cellStyle name="Categoria tabella pivot" xfId="116"/>
    <cellStyle name="Cella collegata 2" xfId="117"/>
    <cellStyle name="Cella da controllare 2" xfId="118"/>
    <cellStyle name="Cella da controllare 3" xfId="119"/>
    <cellStyle name="Celle" xfId="120"/>
    <cellStyle name="cf1" xfId="121"/>
    <cellStyle name="Colore 1 2" xfId="122"/>
    <cellStyle name="Colore 1 3" xfId="123"/>
    <cellStyle name="Colore 2 2" xfId="124"/>
    <cellStyle name="Colore 2 3" xfId="125"/>
    <cellStyle name="Colore 3 2" xfId="126"/>
    <cellStyle name="Colore 3 3" xfId="127"/>
    <cellStyle name="Colore 4 2" xfId="128"/>
    <cellStyle name="Colore 4 3" xfId="129"/>
    <cellStyle name="Colore 5 2" xfId="130"/>
    <cellStyle name="Colore 5 3" xfId="131"/>
    <cellStyle name="Colore 6 2" xfId="132"/>
    <cellStyle name="Colore 6 3" xfId="133"/>
    <cellStyle name="Comma [0] 2" xfId="134"/>
    <cellStyle name="Comma [0] 3" xfId="135"/>
    <cellStyle name="Comma [0]_CExCDCbis" xfId="136"/>
    <cellStyle name="Comma 10" xfId="137"/>
    <cellStyle name="Comma 10 2" xfId="138"/>
    <cellStyle name="Comma 11" xfId="139"/>
    <cellStyle name="Comma 12" xfId="140"/>
    <cellStyle name="Comma 13" xfId="141"/>
    <cellStyle name="Comma 14" xfId="142"/>
    <cellStyle name="Comma 14 2" xfId="143"/>
    <cellStyle name="Comma 14 3" xfId="144"/>
    <cellStyle name="Comma 15" xfId="145"/>
    <cellStyle name="Comma 16" xfId="146"/>
    <cellStyle name="Comma 17" xfId="147"/>
    <cellStyle name="Comma 18" xfId="148"/>
    <cellStyle name="Comma 19" xfId="149"/>
    <cellStyle name="Comma 2" xfId="150"/>
    <cellStyle name="Comma 2 2" xfId="151"/>
    <cellStyle name="Comma 3" xfId="152"/>
    <cellStyle name="Comma 4" xfId="153"/>
    <cellStyle name="Comma 4 2" xfId="154"/>
    <cellStyle name="Comma 5" xfId="155"/>
    <cellStyle name="Comma 6" xfId="156"/>
    <cellStyle name="Comma 7" xfId="157"/>
    <cellStyle name="Comma 8" xfId="158"/>
    <cellStyle name="Comma 9" xfId="159"/>
    <cellStyle name="Comma, 1 dec" xfId="160"/>
    <cellStyle name="Currency 2" xfId="161"/>
    <cellStyle name="Data" xfId="162"/>
    <cellStyle name="date" xfId="163"/>
    <cellStyle name="Euro" xfId="164"/>
    <cellStyle name="Euro 2" xfId="165"/>
    <cellStyle name="Euro 2 10" xfId="166"/>
    <cellStyle name="Euro 2 11" xfId="167"/>
    <cellStyle name="Euro 2 2" xfId="168"/>
    <cellStyle name="Euro 2 2 2" xfId="169"/>
    <cellStyle name="Euro 2 2 3" xfId="170"/>
    <cellStyle name="Euro 2 3" xfId="171"/>
    <cellStyle name="Euro 2 4" xfId="172"/>
    <cellStyle name="Euro 2 5" xfId="173"/>
    <cellStyle name="Euro 2 6" xfId="174"/>
    <cellStyle name="Euro 2 7" xfId="175"/>
    <cellStyle name="Euro 2 8" xfId="176"/>
    <cellStyle name="Euro 2 9" xfId="177"/>
    <cellStyle name="Euro 3" xfId="178"/>
    <cellStyle name="Euro 4" xfId="179"/>
    <cellStyle name="Euro 5" xfId="180"/>
    <cellStyle name="Euro 6" xfId="181"/>
    <cellStyle name="Euro 7" xfId="182"/>
    <cellStyle name="Euro_CALCOLI PRODUZIONE X INTEGRAZIONE DI AGOSTO 2009" xfId="183"/>
    <cellStyle name="Excel Built-in Comma [0]_Marilù (v.0.5) 2" xfId="184"/>
    <cellStyle name="Excel Built-in Excel Built-in Excel Built-in Excel Built-in Excel Built-in Excel Built-in Excel Built-in Excel Built-in Excel Built-in Excel Built-in Normale_Foglio1" xfId="185"/>
    <cellStyle name="Excel Built-in Explanatory Text" xfId="186"/>
    <cellStyle name="Excel Built-in Migliaia [0]_Asl 6_Raccordo MONISANIT al 31 dicembre 2007 (v. FINALE del 30.05.2008)" xfId="187"/>
    <cellStyle name="Excel Built-in Migliaia_Asl 6_Raccordo MONISANIT al 31 dicembre 2007 (v. FINALE del 30.05.2008) 2" xfId="188"/>
    <cellStyle name="Excel Built-in Normal" xfId="189"/>
    <cellStyle name="Excel Built-in Normale_Asl 6_Raccordo MONISANIT al 31 dicembre 2007 (v. FINALE del 30.05.2008) 2" xfId="190"/>
    <cellStyle name="Excel Built-in Percent 3" xfId="191"/>
    <cellStyle name="Excel Built-in TableStyleLight1" xfId="192"/>
    <cellStyle name="Excel_BuiltIn_Comma" xfId="193"/>
    <cellStyle name="Graphics" xfId="194"/>
    <cellStyle name="Hard number" xfId="195"/>
    <cellStyle name="Heading" xfId="196"/>
    <cellStyle name="Heading1" xfId="197"/>
    <cellStyle name="Historical" xfId="198"/>
    <cellStyle name="Hyperlink 2" xfId="199"/>
    <cellStyle name="Input 2" xfId="200"/>
    <cellStyle name="Input 3" xfId="201"/>
    <cellStyle name="itmln" xfId="202"/>
    <cellStyle name="Mesi" xfId="203"/>
    <cellStyle name="Migliaia" xfId="1" builtinId="3"/>
    <cellStyle name="Migliaia (,0)" xfId="204"/>
    <cellStyle name="Migliaia (+0)" xfId="205"/>
    <cellStyle name="Migliaia (0)_ FILE PROVA" xfId="206"/>
    <cellStyle name="Migliaia [0] 2" xfId="207"/>
    <cellStyle name="Migliaia [0] 2 2" xfId="208"/>
    <cellStyle name="Migliaia [0] 2 3" xfId="209"/>
    <cellStyle name="Migliaia [0] 3" xfId="210"/>
    <cellStyle name="Migliaia [0] 3 2" xfId="211"/>
    <cellStyle name="Migliaia [0] 4" xfId="212"/>
    <cellStyle name="Migliaia [0] 5" xfId="213"/>
    <cellStyle name="Migliaia 10" xfId="214"/>
    <cellStyle name="Migliaia 10 6" xfId="215"/>
    <cellStyle name="Migliaia 11" xfId="216"/>
    <cellStyle name="Migliaia 12" xfId="217"/>
    <cellStyle name="Migliaia 12 2" xfId="218"/>
    <cellStyle name="Migliaia 12 3" xfId="219"/>
    <cellStyle name="Migliaia 13" xfId="220"/>
    <cellStyle name="Migliaia 13 2" xfId="221"/>
    <cellStyle name="Migliaia 14" xfId="222"/>
    <cellStyle name="Migliaia 15" xfId="223"/>
    <cellStyle name="Migliaia 16" xfId="224"/>
    <cellStyle name="Migliaia 17" xfId="225"/>
    <cellStyle name="Migliaia 18" xfId="226"/>
    <cellStyle name="Migliaia 19" xfId="227"/>
    <cellStyle name="Migliaia 19 2" xfId="228"/>
    <cellStyle name="Migliaia 19 3" xfId="229"/>
    <cellStyle name="Migliaia 2" xfId="230"/>
    <cellStyle name="Migliaia 2 2" xfId="231"/>
    <cellStyle name="Migliaia 2 2 2" xfId="232"/>
    <cellStyle name="Migliaia 2 2 3" xfId="233"/>
    <cellStyle name="Migliaia 2 2 4" xfId="234"/>
    <cellStyle name="Migliaia 2 3" xfId="235"/>
    <cellStyle name="Migliaia 2 3 2" xfId="236"/>
    <cellStyle name="Migliaia 2 3 3" xfId="237"/>
    <cellStyle name="Migliaia 2 4" xfId="238"/>
    <cellStyle name="Migliaia 2 4 2" xfId="239"/>
    <cellStyle name="Migliaia 2 5" xfId="240"/>
    <cellStyle name="Migliaia 2 6" xfId="241"/>
    <cellStyle name="Migliaia 20" xfId="242"/>
    <cellStyle name="Migliaia 21" xfId="243"/>
    <cellStyle name="Migliaia 22" xfId="244"/>
    <cellStyle name="Migliaia 22 2" xfId="245"/>
    <cellStyle name="Migliaia 22 3" xfId="246"/>
    <cellStyle name="Migliaia 23" xfId="247"/>
    <cellStyle name="Migliaia 24" xfId="248"/>
    <cellStyle name="Migliaia 25" xfId="249"/>
    <cellStyle name="Migliaia 26" xfId="250"/>
    <cellStyle name="Migliaia 27" xfId="251"/>
    <cellStyle name="Migliaia 28" xfId="252"/>
    <cellStyle name="Migliaia 29" xfId="253"/>
    <cellStyle name="Migliaia 3" xfId="254"/>
    <cellStyle name="Migliaia 3 2" xfId="255"/>
    <cellStyle name="Migliaia 3 3" xfId="256"/>
    <cellStyle name="Migliaia 3 4" xfId="257"/>
    <cellStyle name="Migliaia 3 5" xfId="258"/>
    <cellStyle name="Migliaia 3 6" xfId="259"/>
    <cellStyle name="Migliaia 30" xfId="260"/>
    <cellStyle name="Migliaia 31" xfId="261"/>
    <cellStyle name="Migliaia 4" xfId="262"/>
    <cellStyle name="Migliaia 4 2" xfId="263"/>
    <cellStyle name="Migliaia 4 2 2" xfId="264"/>
    <cellStyle name="Migliaia 4 3" xfId="265"/>
    <cellStyle name="Migliaia 4 4" xfId="266"/>
    <cellStyle name="Migliaia 4 5" xfId="267"/>
    <cellStyle name="Migliaia 4 6" xfId="268"/>
    <cellStyle name="Migliaia 5" xfId="269"/>
    <cellStyle name="Migliaia 5 2" xfId="270"/>
    <cellStyle name="Migliaia 5 2 2" xfId="271"/>
    <cellStyle name="Migliaia 5 3" xfId="272"/>
    <cellStyle name="Migliaia 5 4" xfId="273"/>
    <cellStyle name="Migliaia 5 5" xfId="274"/>
    <cellStyle name="Migliaia 6" xfId="275"/>
    <cellStyle name="Migliaia 6 2" xfId="276"/>
    <cellStyle name="Migliaia 6 2 2" xfId="277"/>
    <cellStyle name="Migliaia 6 3" xfId="278"/>
    <cellStyle name="Migliaia 6 3 2" xfId="279"/>
    <cellStyle name="Migliaia 6 3 2 2" xfId="280"/>
    <cellStyle name="Migliaia 6 3 3" xfId="281"/>
    <cellStyle name="Migliaia 6 4" xfId="282"/>
    <cellStyle name="Migliaia 6 4 2" xfId="283"/>
    <cellStyle name="Migliaia 6 5" xfId="284"/>
    <cellStyle name="Migliaia 6 6" xfId="285"/>
    <cellStyle name="Migliaia 6 7" xfId="286"/>
    <cellStyle name="Migliaia 7" xfId="287"/>
    <cellStyle name="Migliaia 7 2" xfId="288"/>
    <cellStyle name="Migliaia 7 2 2" xfId="289"/>
    <cellStyle name="Migliaia 7 2 2 2" xfId="290"/>
    <cellStyle name="Migliaia 7 2 2 2 2" xfId="291"/>
    <cellStyle name="Migliaia 7 2 2 3" xfId="292"/>
    <cellStyle name="Migliaia 7 2 2 4" xfId="293"/>
    <cellStyle name="Migliaia 7 2 3" xfId="294"/>
    <cellStyle name="Migliaia 7 2 3 2" xfId="295"/>
    <cellStyle name="Migliaia 7 2 4" xfId="296"/>
    <cellStyle name="Migliaia 7 2 5" xfId="297"/>
    <cellStyle name="Migliaia 7 3" xfId="298"/>
    <cellStyle name="Migliaia 7 3 2" xfId="299"/>
    <cellStyle name="Migliaia 7 3 2 2" xfId="300"/>
    <cellStyle name="Migliaia 7 3 3" xfId="301"/>
    <cellStyle name="Migliaia 7 3 4" xfId="302"/>
    <cellStyle name="Migliaia 7 4" xfId="303"/>
    <cellStyle name="Migliaia 7 4 2" xfId="304"/>
    <cellStyle name="Migliaia 7 5" xfId="305"/>
    <cellStyle name="Migliaia 7 6" xfId="306"/>
    <cellStyle name="Migliaia 7 7" xfId="307"/>
    <cellStyle name="Migliaia 8" xfId="308"/>
    <cellStyle name="Migliaia 8 2" xfId="309"/>
    <cellStyle name="Migliaia 8 2 2" xfId="310"/>
    <cellStyle name="Migliaia 8 2 2 2" xfId="311"/>
    <cellStyle name="Migliaia 8 2 3" xfId="312"/>
    <cellStyle name="Migliaia 8 3" xfId="313"/>
    <cellStyle name="Migliaia 8 3 2" xfId="314"/>
    <cellStyle name="Migliaia 8 4" xfId="315"/>
    <cellStyle name="Migliaia 9" xfId="316"/>
    <cellStyle name="Migliaia 9 2" xfId="317"/>
    <cellStyle name="Migliaia 9 2 2" xfId="318"/>
    <cellStyle name="Migliaia 9 2 2 2" xfId="319"/>
    <cellStyle name="Migliaia 9 2 2 2 2" xfId="320"/>
    <cellStyle name="Migliaia 9 2 2 3" xfId="321"/>
    <cellStyle name="Migliaia 9 2 3" xfId="322"/>
    <cellStyle name="Migliaia 9 2 3 2" xfId="323"/>
    <cellStyle name="Migliaia 9 2 4" xfId="324"/>
    <cellStyle name="Migliaia 9 3" xfId="325"/>
    <cellStyle name="Migliaia 9 3 2" xfId="326"/>
    <cellStyle name="Migliaia 9 3 2 2" xfId="327"/>
    <cellStyle name="Migliaia 9 3 3" xfId="328"/>
    <cellStyle name="Migliaia 9 4" xfId="329"/>
    <cellStyle name="Migliaia 9 4 2" xfId="330"/>
    <cellStyle name="Migliaia 9 5" xfId="331"/>
    <cellStyle name="Neutrale 2" xfId="332"/>
    <cellStyle name="Neutrale 3" xfId="333"/>
    <cellStyle name="Normal 10" xfId="334"/>
    <cellStyle name="Normal 11" xfId="335"/>
    <cellStyle name="Normal 12" xfId="336"/>
    <cellStyle name="Normal 13" xfId="337"/>
    <cellStyle name="Normal 14" xfId="338"/>
    <cellStyle name="Normal 15" xfId="339"/>
    <cellStyle name="Normal 15 2" xfId="340"/>
    <cellStyle name="Normal 16" xfId="341"/>
    <cellStyle name="Normal 17" xfId="342"/>
    <cellStyle name="Normal 18" xfId="343"/>
    <cellStyle name="Normal 19" xfId="344"/>
    <cellStyle name="Normal 2" xfId="345"/>
    <cellStyle name="Normal 2 10" xfId="346"/>
    <cellStyle name="Normal 2 2" xfId="347"/>
    <cellStyle name="Normal 2 2 2" xfId="348"/>
    <cellStyle name="Normal 2 2 2 2" xfId="349"/>
    <cellStyle name="Normal 2 2 2 2 2" xfId="350"/>
    <cellStyle name="Normal 2 2 2 2_monitoraggio gare" xfId="351"/>
    <cellStyle name="Normal 2 2 2 3" xfId="352"/>
    <cellStyle name="Normal 2 2 2_monitoraggio gare" xfId="353"/>
    <cellStyle name="Normal 2 2 3" xfId="354"/>
    <cellStyle name="Normal 2 2 3 2" xfId="355"/>
    <cellStyle name="Normal 2 2 3_monitoraggio gare" xfId="356"/>
    <cellStyle name="Normal 2 2 4" xfId="357"/>
    <cellStyle name="Normal 2 2 5" xfId="358"/>
    <cellStyle name="Normal 2 2 6" xfId="359"/>
    <cellStyle name="Normal 2 2 7" xfId="360"/>
    <cellStyle name="Normal 2 2 8" xfId="361"/>
    <cellStyle name="Normal 2 2_monitoraggio gare" xfId="362"/>
    <cellStyle name="Normal 2 3" xfId="363"/>
    <cellStyle name="Normal 2 3 2" xfId="364"/>
    <cellStyle name="Normal 2 3 2 2" xfId="365"/>
    <cellStyle name="Normal 2 3 2_monitoraggio gare" xfId="366"/>
    <cellStyle name="Normal 2 3 3" xfId="367"/>
    <cellStyle name="Normal 2 3 4" xfId="368"/>
    <cellStyle name="Normal 2 3 5" xfId="369"/>
    <cellStyle name="Normal 2 3_monitoraggio gare" xfId="370"/>
    <cellStyle name="Normal 2 4" xfId="371"/>
    <cellStyle name="Normal 2 4 2" xfId="372"/>
    <cellStyle name="Normal 2 4 3" xfId="373"/>
    <cellStyle name="Normal 2 4_monitoraggio gare" xfId="374"/>
    <cellStyle name="Normal 2 5" xfId="375"/>
    <cellStyle name="Normal 2 5 2" xfId="376"/>
    <cellStyle name="Normal 2 6" xfId="377"/>
    <cellStyle name="Normal 2 7" xfId="378"/>
    <cellStyle name="Normal 2 8" xfId="379"/>
    <cellStyle name="Normal 2 9" xfId="380"/>
    <cellStyle name="Normal 2_CE IV trim 2011-collegato-fg lavoro" xfId="381"/>
    <cellStyle name="Normal 3" xfId="382"/>
    <cellStyle name="Normal 3 2" xfId="383"/>
    <cellStyle name="Normal 3 3" xfId="384"/>
    <cellStyle name="Normal 4" xfId="385"/>
    <cellStyle name="Normal 4 2" xfId="386"/>
    <cellStyle name="Normal 5" xfId="387"/>
    <cellStyle name="Normal 5 2" xfId="388"/>
    <cellStyle name="Normal 5 3" xfId="389"/>
    <cellStyle name="Normal 6" xfId="390"/>
    <cellStyle name="Normal 7" xfId="391"/>
    <cellStyle name="Normal 7 2" xfId="392"/>
    <cellStyle name="Normal 8" xfId="393"/>
    <cellStyle name="Normal 9" xfId="394"/>
    <cellStyle name="Normal 9 2" xfId="395"/>
    <cellStyle name="Normal 9_monitoraggio gare" xfId="396"/>
    <cellStyle name="Normal_CExCDCbis" xfId="397"/>
    <cellStyle name="Normale" xfId="0" builtinId="0"/>
    <cellStyle name="Normale 10" xfId="398"/>
    <cellStyle name="Normale 10 2" xfId="399"/>
    <cellStyle name="Normale 10 2 2" xfId="400"/>
    <cellStyle name="Normale 10 2 2 2" xfId="401"/>
    <cellStyle name="Normale 10 2 2 2 2" xfId="402"/>
    <cellStyle name="Normale 10 2 2 2_monitoraggio gare" xfId="403"/>
    <cellStyle name="Normale 10 2 2 3" xfId="404"/>
    <cellStyle name="Normale 10 2 2_monitoraggio gare" xfId="405"/>
    <cellStyle name="Normale 10 2 3" xfId="406"/>
    <cellStyle name="Normale 10 2 3 2" xfId="407"/>
    <cellStyle name="Normale 10 2 3_monitoraggio gare" xfId="408"/>
    <cellStyle name="Normale 10 2 4" xfId="409"/>
    <cellStyle name="Normale 10 2 5" xfId="410"/>
    <cellStyle name="Normale 10 2_monitoraggio gare" xfId="411"/>
    <cellStyle name="Normale 10 3" xfId="412"/>
    <cellStyle name="Normale 10 3 2" xfId="413"/>
    <cellStyle name="Normale 10 3 2 2" xfId="414"/>
    <cellStyle name="Normale 10 3 2_monitoraggio gare" xfId="415"/>
    <cellStyle name="Normale 10 3 3" xfId="416"/>
    <cellStyle name="Normale 10 3_monitoraggio gare" xfId="417"/>
    <cellStyle name="Normale 10 4" xfId="418"/>
    <cellStyle name="Normale 10 4 2" xfId="419"/>
    <cellStyle name="Normale 10 4_monitoraggio gare" xfId="420"/>
    <cellStyle name="Normale 10 5" xfId="421"/>
    <cellStyle name="Normale 10 6" xfId="422"/>
    <cellStyle name="Normale 10_monitoraggio gare" xfId="423"/>
    <cellStyle name="Normale 11" xfId="5"/>
    <cellStyle name="Normale 11 2" xfId="424"/>
    <cellStyle name="Normale 11 2 2" xfId="425"/>
    <cellStyle name="Normale 11 3" xfId="426"/>
    <cellStyle name="Normale 11 4" xfId="427"/>
    <cellStyle name="Normale 12" xfId="428"/>
    <cellStyle name="Normale 12 2" xfId="429"/>
    <cellStyle name="Normale 13" xfId="430"/>
    <cellStyle name="Normale 13 2" xfId="431"/>
    <cellStyle name="Normale 13 2 2" xfId="432"/>
    <cellStyle name="Normale 13 2 2 2" xfId="433"/>
    <cellStyle name="Normale 13 2 2_monitoraggio gare" xfId="434"/>
    <cellStyle name="Normale 13 2 3" xfId="435"/>
    <cellStyle name="Normale 13 2_monitoraggio gare" xfId="436"/>
    <cellStyle name="Normale 13 3" xfId="437"/>
    <cellStyle name="Normale 13 3 2" xfId="438"/>
    <cellStyle name="Normale 13 3_monitoraggio gare" xfId="439"/>
    <cellStyle name="Normale 13 4" xfId="440"/>
    <cellStyle name="Normale 13 5" xfId="441"/>
    <cellStyle name="Normale 13_monitoraggio gare" xfId="442"/>
    <cellStyle name="Normale 14" xfId="443"/>
    <cellStyle name="Normale 15" xfId="444"/>
    <cellStyle name="Normale 15 2" xfId="445"/>
    <cellStyle name="Normale 15_monitoraggio gare" xfId="446"/>
    <cellStyle name="Normale 16" xfId="447"/>
    <cellStyle name="Normale 16 2" xfId="448"/>
    <cellStyle name="Normale 17" xfId="449"/>
    <cellStyle name="Normale 18" xfId="450"/>
    <cellStyle name="Normale 18 2" xfId="451"/>
    <cellStyle name="Normale 18 3" xfId="452"/>
    <cellStyle name="Normale 18 4" xfId="453"/>
    <cellStyle name="Normale 19" xfId="454"/>
    <cellStyle name="Normale 2" xfId="455"/>
    <cellStyle name="Normale 2 10" xfId="456"/>
    <cellStyle name="Normale 2 11" xfId="457"/>
    <cellStyle name="Normale 2 12" xfId="458"/>
    <cellStyle name="Normale 2 2" xfId="3"/>
    <cellStyle name="Normale 2 2 2" xfId="4"/>
    <cellStyle name="Normale 2 2 3" xfId="459"/>
    <cellStyle name="Normale 2 2 3 2" xfId="460"/>
    <cellStyle name="Normale 2 2 3 2 2" xfId="461"/>
    <cellStyle name="Normale 2 2 3 2_monitoraggio gare" xfId="462"/>
    <cellStyle name="Normale 2 2 3 3" xfId="463"/>
    <cellStyle name="Normale 2 2 3_monitoraggio gare" xfId="464"/>
    <cellStyle name="Normale 2 2 4" xfId="465"/>
    <cellStyle name="Normale 2 2 4 2" xfId="466"/>
    <cellStyle name="Normale 2 2 4_monitoraggio gare" xfId="467"/>
    <cellStyle name="Normale 2 2 5" xfId="468"/>
    <cellStyle name="Normale 2 2 5 2" xfId="469"/>
    <cellStyle name="Normale 2 2 5 2 2" xfId="470"/>
    <cellStyle name="Normale 2 2 5 2_monitoraggio gare" xfId="471"/>
    <cellStyle name="Normale 2 2 5_monitoraggio gare" xfId="472"/>
    <cellStyle name="Normale 2 2 6" xfId="473"/>
    <cellStyle name="Normale 2 2 7" xfId="474"/>
    <cellStyle name="Normale 2 2 8" xfId="475"/>
    <cellStyle name="Normale 2 2 9" xfId="476"/>
    <cellStyle name="Normale 2 3" xfId="477"/>
    <cellStyle name="Normale 2 3 2" xfId="478"/>
    <cellStyle name="Normale 2 3 3" xfId="479"/>
    <cellStyle name="Normale 2 3 4" xfId="480"/>
    <cellStyle name="Normale 2 4" xfId="481"/>
    <cellStyle name="Normale 2 5" xfId="482"/>
    <cellStyle name="Normale 2 5 2" xfId="483"/>
    <cellStyle name="Normale 2 5 2 2" xfId="484"/>
    <cellStyle name="Normale 2 5 2 2 2" xfId="485"/>
    <cellStyle name="Normale 2 5 2 2_monitoraggio gare" xfId="486"/>
    <cellStyle name="Normale 2 5 2 3" xfId="487"/>
    <cellStyle name="Normale 2 5 2_monitoraggio gare" xfId="488"/>
    <cellStyle name="Normale 2 5 3" xfId="489"/>
    <cellStyle name="Normale 2 5 3 2" xfId="490"/>
    <cellStyle name="Normale 2 5 3_monitoraggio gare" xfId="491"/>
    <cellStyle name="Normale 2 5 4" xfId="492"/>
    <cellStyle name="Normale 2 5_monitoraggio gare" xfId="493"/>
    <cellStyle name="Normale 2 6" xfId="494"/>
    <cellStyle name="Normale 2 6 2" xfId="495"/>
    <cellStyle name="Normale 2 6 2 2" xfId="496"/>
    <cellStyle name="Normale 2 6 2_monitoraggio gare" xfId="497"/>
    <cellStyle name="Normale 2 6 3" xfId="498"/>
    <cellStyle name="Normale 2 6 3 2" xfId="499"/>
    <cellStyle name="Normale 2 6 3 2 2" xfId="500"/>
    <cellStyle name="Normale 2 6 3 2_monitoraggio gare" xfId="501"/>
    <cellStyle name="Normale 2 6 3_monitoraggio gare" xfId="502"/>
    <cellStyle name="Normale 2 6_monitoraggio gare" xfId="503"/>
    <cellStyle name="Normale 2 7" xfId="504"/>
    <cellStyle name="Normale 2 7 2" xfId="505"/>
    <cellStyle name="Normale 2 7_monitoraggio gare" xfId="506"/>
    <cellStyle name="Normale 2 8" xfId="507"/>
    <cellStyle name="Normale 2 9" xfId="508"/>
    <cellStyle name="Normale 2_104 23022009 Definitiva rilevazione costi del personale Ce 2007" xfId="509"/>
    <cellStyle name="Normale 20" xfId="510"/>
    <cellStyle name="Normale 21" xfId="511"/>
    <cellStyle name="Normale 22" xfId="512"/>
    <cellStyle name="Normale 23" xfId="513"/>
    <cellStyle name="Normale 24" xfId="514"/>
    <cellStyle name="Normale 24 2" xfId="515"/>
    <cellStyle name="Normale 24 3" xfId="516"/>
    <cellStyle name="Normale 24 4" xfId="517"/>
    <cellStyle name="Normale 25" xfId="518"/>
    <cellStyle name="Normale 26" xfId="519"/>
    <cellStyle name="Normale 27" xfId="520"/>
    <cellStyle name="Normale 28" xfId="521"/>
    <cellStyle name="Normale 29" xfId="522"/>
    <cellStyle name="Normale 3" xfId="523"/>
    <cellStyle name="Normale 3 10" xfId="524"/>
    <cellStyle name="Normale 3 11" xfId="525"/>
    <cellStyle name="Normale 3 2" xfId="526"/>
    <cellStyle name="Normale 3 2 2" xfId="527"/>
    <cellStyle name="Normale 3 2 2 2" xfId="528"/>
    <cellStyle name="Normale 3 2 2 2 2" xfId="529"/>
    <cellStyle name="Normale 3 2 2 2 3" xfId="530"/>
    <cellStyle name="Normale 3 2 2 2_monitoraggio gare" xfId="531"/>
    <cellStyle name="Normale 3 2 2 3" xfId="532"/>
    <cellStyle name="Normale 3 2 2 4" xfId="533"/>
    <cellStyle name="Normale 3 2 2_monitoraggio gare" xfId="534"/>
    <cellStyle name="Normale 3 2 3" xfId="535"/>
    <cellStyle name="Normale 3 2 3 2" xfId="536"/>
    <cellStyle name="Normale 3 2 3_monitoraggio gare" xfId="537"/>
    <cellStyle name="Normale 3 2 4" xfId="538"/>
    <cellStyle name="Normale 3 2_monitoraggio gare" xfId="539"/>
    <cellStyle name="Normale 3 3" xfId="540"/>
    <cellStyle name="Normale 3 4" xfId="541"/>
    <cellStyle name="Normale 3 4 2" xfId="542"/>
    <cellStyle name="Normale 3 4 2 2" xfId="543"/>
    <cellStyle name="Normale 3 4 2 2 2" xfId="544"/>
    <cellStyle name="Normale 3 4 2 2_monitoraggio gare" xfId="545"/>
    <cellStyle name="Normale 3 4 2 3" xfId="546"/>
    <cellStyle name="Normale 3 4 2_monitoraggio gare" xfId="547"/>
    <cellStyle name="Normale 3 4 3" xfId="548"/>
    <cellStyle name="Normale 3 4 3 2" xfId="549"/>
    <cellStyle name="Normale 3 4 3_monitoraggio gare" xfId="550"/>
    <cellStyle name="Normale 3 4 4" xfId="551"/>
    <cellStyle name="Normale 3 4_monitoraggio gare" xfId="552"/>
    <cellStyle name="Normale 3 5" xfId="553"/>
    <cellStyle name="Normale 3 6" xfId="554"/>
    <cellStyle name="Normale 3 7" xfId="555"/>
    <cellStyle name="Normale 3 8" xfId="556"/>
    <cellStyle name="Normale 3 9" xfId="557"/>
    <cellStyle name="Normale 3_CE provv" xfId="558"/>
    <cellStyle name="Normale 30" xfId="559"/>
    <cellStyle name="Normale 30 2" xfId="560"/>
    <cellStyle name="Normale 31" xfId="561"/>
    <cellStyle name="Normale 31 2" xfId="562"/>
    <cellStyle name="Normale 32" xfId="563"/>
    <cellStyle name="Normale 4" xfId="564"/>
    <cellStyle name="Normale 4 2" xfId="565"/>
    <cellStyle name="Normale 4 2 2" xfId="566"/>
    <cellStyle name="Normale 4 2 2 2" xfId="567"/>
    <cellStyle name="Normale 4 2 2_monitoraggio gare" xfId="568"/>
    <cellStyle name="Normale 4 2 3" xfId="569"/>
    <cellStyle name="Normale 4 2_monitoraggio gare" xfId="570"/>
    <cellStyle name="Normale 4 3" xfId="571"/>
    <cellStyle name="Normale 4 3 2" xfId="572"/>
    <cellStyle name="Normale 4 3_monitoraggio gare" xfId="573"/>
    <cellStyle name="Normale 4 4" xfId="574"/>
    <cellStyle name="Normale 4 5" xfId="575"/>
    <cellStyle name="Normale 4 6" xfId="576"/>
    <cellStyle name="Normale 4 7" xfId="577"/>
    <cellStyle name="Normale 4 8" xfId="578"/>
    <cellStyle name="Normale 4 9" xfId="579"/>
    <cellStyle name="Normale 5" xfId="580"/>
    <cellStyle name="Normale 5 2" xfId="581"/>
    <cellStyle name="Normale 5 2 2" xfId="582"/>
    <cellStyle name="Normale 5 2 3" xfId="583"/>
    <cellStyle name="Normale 5 2 4" xfId="584"/>
    <cellStyle name="Normale 5 3" xfId="585"/>
    <cellStyle name="Normale 5 4" xfId="586"/>
    <cellStyle name="Normale 5 5" xfId="587"/>
    <cellStyle name="Normale 5_CE IV trim 2011-collegato-fg lavoro" xfId="588"/>
    <cellStyle name="Normale 6" xfId="589"/>
    <cellStyle name="Normale 6 2" xfId="590"/>
    <cellStyle name="Normale 6 2 2" xfId="591"/>
    <cellStyle name="Normale 6 2 3" xfId="592"/>
    <cellStyle name="Normale 6 3" xfId="593"/>
    <cellStyle name="Normale 6 3 2" xfId="594"/>
    <cellStyle name="Normale 6 4" xfId="595"/>
    <cellStyle name="Normale 6 5" xfId="596"/>
    <cellStyle name="Normale 7" xfId="597"/>
    <cellStyle name="Normale 7 2" xfId="598"/>
    <cellStyle name="Normale 7 2 2" xfId="599"/>
    <cellStyle name="Normale 7 2 2 2" xfId="600"/>
    <cellStyle name="Normale 7 2 2_monitoraggio gare" xfId="601"/>
    <cellStyle name="Normale 7 2 3" xfId="602"/>
    <cellStyle name="Normale 7 2 4" xfId="603"/>
    <cellStyle name="Normale 7 2_monitoraggio gare" xfId="604"/>
    <cellStyle name="Normale 7 3" xfId="605"/>
    <cellStyle name="Normale 7 3 2" xfId="606"/>
    <cellStyle name="Normale 7 3_monitoraggio gare" xfId="607"/>
    <cellStyle name="Normale 7 4" xfId="608"/>
    <cellStyle name="Normale 7 5" xfId="609"/>
    <cellStyle name="Normale 7 6" xfId="610"/>
    <cellStyle name="Normale 7 7" xfId="611"/>
    <cellStyle name="Normale 8" xfId="612"/>
    <cellStyle name="Normale 8 2" xfId="613"/>
    <cellStyle name="Normale 8 2 2" xfId="614"/>
    <cellStyle name="Normale 8 3" xfId="615"/>
    <cellStyle name="Normale 9" xfId="616"/>
    <cellStyle name="Normale 9 2" xfId="617"/>
    <cellStyle name="Normale 9 2 2" xfId="618"/>
    <cellStyle name="Normale 9 2 2 2" xfId="619"/>
    <cellStyle name="Normale 9 2 2 2 2" xfId="620"/>
    <cellStyle name="Normale 9 2 2 2_monitoraggio gare" xfId="621"/>
    <cellStyle name="Normale 9 2 2 3" xfId="622"/>
    <cellStyle name="Normale 9 2 2_monitoraggio gare" xfId="623"/>
    <cellStyle name="Normale 9 2 3" xfId="624"/>
    <cellStyle name="Normale 9 2 3 2" xfId="625"/>
    <cellStyle name="Normale 9 2 3_monitoraggio gare" xfId="626"/>
    <cellStyle name="Normale 9 2 4" xfId="627"/>
    <cellStyle name="Normale 9 2 5" xfId="628"/>
    <cellStyle name="Normale 9 2_monitoraggio gare" xfId="629"/>
    <cellStyle name="Normale 9 3" xfId="630"/>
    <cellStyle name="Normale 9 3 2" xfId="631"/>
    <cellStyle name="Normale 9 3 2 2" xfId="632"/>
    <cellStyle name="Normale 9 3 2_monitoraggio gare" xfId="633"/>
    <cellStyle name="Normale 9 3 3" xfId="634"/>
    <cellStyle name="Normale 9 3_monitoraggio gare" xfId="635"/>
    <cellStyle name="Normale 9 4" xfId="636"/>
    <cellStyle name="Normale 9 4 2" xfId="637"/>
    <cellStyle name="Normale 9 4_monitoraggio gare" xfId="638"/>
    <cellStyle name="Normale 9 5" xfId="639"/>
    <cellStyle name="Normale 9 6" xfId="640"/>
    <cellStyle name="Normale 9 7" xfId="641"/>
    <cellStyle name="Normale 9 8" xfId="642"/>
    <cellStyle name="Nota 2" xfId="643"/>
    <cellStyle name="Nota 2 2" xfId="644"/>
    <cellStyle name="Nota 3" xfId="645"/>
    <cellStyle name="Nota 3 2" xfId="646"/>
    <cellStyle name="Nota 4" xfId="647"/>
    <cellStyle name="Nota 4 2" xfId="648"/>
    <cellStyle name="Nota 5" xfId="649"/>
    <cellStyle name="Nota 5 2" xfId="650"/>
    <cellStyle name="Note 2" xfId="651"/>
    <cellStyle name="Note 2 2" xfId="652"/>
    <cellStyle name="Note 2 2 2" xfId="653"/>
    <cellStyle name="Note 2 2 2 2" xfId="654"/>
    <cellStyle name="Note 2 2 3" xfId="655"/>
    <cellStyle name="Note 2 3" xfId="656"/>
    <cellStyle name="Note 2 3 2" xfId="657"/>
    <cellStyle name="Note 2 4" xfId="658"/>
    <cellStyle name="Nuovo" xfId="659"/>
    <cellStyle name="Output 2" xfId="660"/>
    <cellStyle name="Output 3" xfId="661"/>
    <cellStyle name="Percent (,0)" xfId="662"/>
    <cellStyle name="Percent (,00)" xfId="663"/>
    <cellStyle name="Percent (,0000)" xfId="664"/>
    <cellStyle name="Percent 2" xfId="665"/>
    <cellStyle name="Percent 2 2" xfId="666"/>
    <cellStyle name="Percent 2 3" xfId="667"/>
    <cellStyle name="Percent 2 4" xfId="668"/>
    <cellStyle name="Percent 3" xfId="669"/>
    <cellStyle name="Percent 3 2" xfId="670"/>
    <cellStyle name="Percent 3 2 2" xfId="671"/>
    <cellStyle name="Percent 3 2 2 2" xfId="672"/>
    <cellStyle name="Percent 3 2 3" xfId="673"/>
    <cellStyle name="Percent 3 3" xfId="674"/>
    <cellStyle name="Percent 3 3 2" xfId="675"/>
    <cellStyle name="Percent 3 4" xfId="676"/>
    <cellStyle name="Percent 4" xfId="677"/>
    <cellStyle name="Percent 5" xfId="678"/>
    <cellStyle name="Percent 6" xfId="679"/>
    <cellStyle name="Percent 7" xfId="680"/>
    <cellStyle name="Percent 8" xfId="681"/>
    <cellStyle name="Percentuale" xfId="2" builtinId="5"/>
    <cellStyle name="Percentuale (0,00%)" xfId="682"/>
    <cellStyle name="Percentuale 10" xfId="683"/>
    <cellStyle name="Percentuale 11" xfId="684"/>
    <cellStyle name="Percentuale 12" xfId="685"/>
    <cellStyle name="Percentuale 13" xfId="686"/>
    <cellStyle name="Percentuale 14" xfId="687"/>
    <cellStyle name="Percentuale 2" xfId="688"/>
    <cellStyle name="Percentuale 2 10" xfId="689"/>
    <cellStyle name="Percentuale 2 11" xfId="690"/>
    <cellStyle name="Percentuale 2 12" xfId="691"/>
    <cellStyle name="Percentuale 2 2" xfId="692"/>
    <cellStyle name="Percentuale 2 2 2" xfId="693"/>
    <cellStyle name="Percentuale 2 2 3" xfId="694"/>
    <cellStyle name="Percentuale 2 3" xfId="695"/>
    <cellStyle name="Percentuale 2 4" xfId="696"/>
    <cellStyle name="Percentuale 2 5" xfId="697"/>
    <cellStyle name="Percentuale 2 6" xfId="698"/>
    <cellStyle name="Percentuale 2 7" xfId="699"/>
    <cellStyle name="Percentuale 2 8" xfId="700"/>
    <cellStyle name="Percentuale 2 9" xfId="701"/>
    <cellStyle name="Percentuale 3" xfId="702"/>
    <cellStyle name="Percentuale 3 2" xfId="703"/>
    <cellStyle name="Percentuale 3 3" xfId="704"/>
    <cellStyle name="Percentuale 3 4" xfId="705"/>
    <cellStyle name="Percentuale 4" xfId="706"/>
    <cellStyle name="Percentuale 4 2" xfId="707"/>
    <cellStyle name="Percentuale 5" xfId="708"/>
    <cellStyle name="Percentuale 5 2" xfId="709"/>
    <cellStyle name="Percentuale 5 2 2" xfId="710"/>
    <cellStyle name="Percentuale 5 2 2 2" xfId="711"/>
    <cellStyle name="Percentuale 5 2 2 2 2" xfId="712"/>
    <cellStyle name="Percentuale 5 2 2 3" xfId="713"/>
    <cellStyle name="Percentuale 5 2 3" xfId="714"/>
    <cellStyle name="Percentuale 5 2 3 2" xfId="715"/>
    <cellStyle name="Percentuale 5 2 4" xfId="716"/>
    <cellStyle name="Percentuale 5 3" xfId="717"/>
    <cellStyle name="Percentuale 5 3 2" xfId="718"/>
    <cellStyle name="Percentuale 5 3 2 2" xfId="719"/>
    <cellStyle name="Percentuale 5 3 3" xfId="720"/>
    <cellStyle name="Percentuale 5 4" xfId="721"/>
    <cellStyle name="Percentuale 5 4 2" xfId="722"/>
    <cellStyle name="Percentuale 5 5" xfId="723"/>
    <cellStyle name="Percentuale 6" xfId="724"/>
    <cellStyle name="Percentuale 6 2" xfId="725"/>
    <cellStyle name="Percentuale 6 2 2" xfId="726"/>
    <cellStyle name="Percentuale 6 2 2 2" xfId="727"/>
    <cellStyle name="Percentuale 6 2 3" xfId="728"/>
    <cellStyle name="Percentuale 6 3" xfId="729"/>
    <cellStyle name="Percentuale 6 3 2" xfId="730"/>
    <cellStyle name="Percentuale 6 4" xfId="731"/>
    <cellStyle name="Percentuale 7" xfId="732"/>
    <cellStyle name="Percentuale 8" xfId="733"/>
    <cellStyle name="Percentuale 9" xfId="734"/>
    <cellStyle name="Ratio" xfId="735"/>
    <cellStyle name="Result" xfId="736"/>
    <cellStyle name="Result2" xfId="737"/>
    <cellStyle name="Risultato tabella pivot" xfId="738"/>
    <cellStyle name="S7" xfId="739"/>
    <cellStyle name="S8" xfId="740"/>
    <cellStyle name="S9" xfId="741"/>
    <cellStyle name="SAS FM Row drillable header" xfId="742"/>
    <cellStyle name="SAS FM Row drillable header 10" xfId="743"/>
    <cellStyle name="SAS FM Row drillable header 10 2" xfId="744"/>
    <cellStyle name="SAS FM Row drillable header 10 2 2" xfId="745"/>
    <cellStyle name="SAS FM Row drillable header 10 2 2 2" xfId="746"/>
    <cellStyle name="SAS FM Row drillable header 10 2 3" xfId="747"/>
    <cellStyle name="SAS FM Row drillable header 10 3" xfId="748"/>
    <cellStyle name="SAS FM Row drillable header 10 3 2" xfId="749"/>
    <cellStyle name="SAS FM Row drillable header 10 4" xfId="750"/>
    <cellStyle name="SAS FM Row drillable header 10 4 2" xfId="751"/>
    <cellStyle name="SAS FM Row drillable header 10 5" xfId="752"/>
    <cellStyle name="SAS FM Row drillable header 11" xfId="753"/>
    <cellStyle name="SAS FM Row drillable header 11 2" xfId="754"/>
    <cellStyle name="SAS FM Row drillable header 11 2 2" xfId="755"/>
    <cellStyle name="SAS FM Row drillable header 11 3" xfId="756"/>
    <cellStyle name="SAS FM Row drillable header 11 4" xfId="757"/>
    <cellStyle name="SAS FM Row drillable header 2" xfId="758"/>
    <cellStyle name="SAS FM Row drillable header 2 2" xfId="759"/>
    <cellStyle name="SAS FM Row drillable header 2 2 2" xfId="760"/>
    <cellStyle name="SAS FM Row drillable header 2 2 2 2" xfId="761"/>
    <cellStyle name="SAS FM Row drillable header 2 2 3" xfId="762"/>
    <cellStyle name="SAS FM Row drillable header 2 2 4" xfId="763"/>
    <cellStyle name="SAS FM Row drillable header 2 3" xfId="764"/>
    <cellStyle name="SAS FM Row drillable header 2 3 2" xfId="765"/>
    <cellStyle name="SAS FM Row drillable header 2 3 2 2" xfId="766"/>
    <cellStyle name="SAS FM Row drillable header 2 3 3" xfId="767"/>
    <cellStyle name="SAS FM Row drillable header 2 4" xfId="768"/>
    <cellStyle name="SAS FM Row drillable header 2 4 2" xfId="769"/>
    <cellStyle name="SAS FM Row drillable header 2 5" xfId="770"/>
    <cellStyle name="SAS FM Row drillable header 3" xfId="771"/>
    <cellStyle name="SAS FM Row drillable header 3 2" xfId="772"/>
    <cellStyle name="SAS FM Row drillable header 3 2 2" xfId="773"/>
    <cellStyle name="SAS FM Row drillable header 3 2 2 2" xfId="774"/>
    <cellStyle name="SAS FM Row drillable header 3 2 3" xfId="775"/>
    <cellStyle name="SAS FM Row drillable header 3 2 4" xfId="776"/>
    <cellStyle name="SAS FM Row drillable header 3 3" xfId="777"/>
    <cellStyle name="SAS FM Row drillable header 3 3 2" xfId="778"/>
    <cellStyle name="SAS FM Row drillable header 3 3 2 2" xfId="779"/>
    <cellStyle name="SAS FM Row drillable header 3 3 3" xfId="780"/>
    <cellStyle name="SAS FM Row drillable header 3 4" xfId="781"/>
    <cellStyle name="SAS FM Row drillable header 3 4 2" xfId="782"/>
    <cellStyle name="SAS FM Row drillable header 3 5" xfId="783"/>
    <cellStyle name="SAS FM Row drillable header 4" xfId="784"/>
    <cellStyle name="SAS FM Row drillable header 4 2" xfId="785"/>
    <cellStyle name="SAS FM Row drillable header 4 2 2" xfId="786"/>
    <cellStyle name="SAS FM Row drillable header 4 2 2 2" xfId="787"/>
    <cellStyle name="SAS FM Row drillable header 4 2 3" xfId="788"/>
    <cellStyle name="SAS FM Row drillable header 4 2 4" xfId="789"/>
    <cellStyle name="SAS FM Row drillable header 4 3" xfId="790"/>
    <cellStyle name="SAS FM Row drillable header 4 3 2" xfId="791"/>
    <cellStyle name="SAS FM Row drillable header 4 3 2 2" xfId="792"/>
    <cellStyle name="SAS FM Row drillable header 4 3 3" xfId="793"/>
    <cellStyle name="SAS FM Row drillable header 4 4" xfId="794"/>
    <cellStyle name="SAS FM Row drillable header 4 4 2" xfId="795"/>
    <cellStyle name="SAS FM Row drillable header 4 5" xfId="796"/>
    <cellStyle name="SAS FM Row drillable header 5" xfId="797"/>
    <cellStyle name="SAS FM Row drillable header 5 2" xfId="798"/>
    <cellStyle name="SAS FM Row drillable header 5 2 2" xfId="799"/>
    <cellStyle name="SAS FM Row drillable header 5 2 2 2" xfId="800"/>
    <cellStyle name="SAS FM Row drillable header 5 2 3" xfId="801"/>
    <cellStyle name="SAS FM Row drillable header 5 2 4" xfId="802"/>
    <cellStyle name="SAS FM Row drillable header 5 3" xfId="803"/>
    <cellStyle name="SAS FM Row drillable header 5 3 2" xfId="804"/>
    <cellStyle name="SAS FM Row drillable header 5 3 2 2" xfId="805"/>
    <cellStyle name="SAS FM Row drillable header 5 3 3" xfId="806"/>
    <cellStyle name="SAS FM Row drillable header 5 4" xfId="807"/>
    <cellStyle name="SAS FM Row drillable header 5 4 2" xfId="808"/>
    <cellStyle name="SAS FM Row drillable header 5 5" xfId="809"/>
    <cellStyle name="SAS FM Row drillable header 6" xfId="810"/>
    <cellStyle name="SAS FM Row drillable header 6 2" xfId="811"/>
    <cellStyle name="SAS FM Row drillable header 6 2 2" xfId="812"/>
    <cellStyle name="SAS FM Row drillable header 6 2 2 2" xfId="813"/>
    <cellStyle name="SAS FM Row drillable header 6 2 3" xfId="814"/>
    <cellStyle name="SAS FM Row drillable header 6 2 4" xfId="815"/>
    <cellStyle name="SAS FM Row drillable header 6 3" xfId="816"/>
    <cellStyle name="SAS FM Row drillable header 6 3 2" xfId="817"/>
    <cellStyle name="SAS FM Row drillable header 6 3 2 2" xfId="818"/>
    <cellStyle name="SAS FM Row drillable header 6 3 3" xfId="819"/>
    <cellStyle name="SAS FM Row drillable header 6 4" xfId="820"/>
    <cellStyle name="SAS FM Row drillable header 6 4 2" xfId="821"/>
    <cellStyle name="SAS FM Row drillable header 6 5" xfId="822"/>
    <cellStyle name="SAS FM Row drillable header 7" xfId="823"/>
    <cellStyle name="SAS FM Row drillable header 7 2" xfId="824"/>
    <cellStyle name="SAS FM Row drillable header 7 2 2" xfId="825"/>
    <cellStyle name="SAS FM Row drillable header 7 2 2 2" xfId="826"/>
    <cellStyle name="SAS FM Row drillable header 7 2 3" xfId="827"/>
    <cellStyle name="SAS FM Row drillable header 7 2 4" xfId="828"/>
    <cellStyle name="SAS FM Row drillable header 7 3" xfId="829"/>
    <cellStyle name="SAS FM Row drillable header 7 3 2" xfId="830"/>
    <cellStyle name="SAS FM Row drillable header 7 4" xfId="831"/>
    <cellStyle name="SAS FM Row drillable header 8" xfId="832"/>
    <cellStyle name="SAS FM Row drillable header 8 2" xfId="833"/>
    <cellStyle name="SAS FM Row drillable header 8 2 2" xfId="834"/>
    <cellStyle name="SAS FM Row drillable header 8 2 2 2" xfId="835"/>
    <cellStyle name="SAS FM Row drillable header 8 2 3" xfId="836"/>
    <cellStyle name="SAS FM Row drillable header 8 2 4" xfId="837"/>
    <cellStyle name="SAS FM Row drillable header 8 3" xfId="838"/>
    <cellStyle name="SAS FM Row drillable header 8 3 2" xfId="839"/>
    <cellStyle name="SAS FM Row drillable header 8 3 2 2" xfId="840"/>
    <cellStyle name="SAS FM Row drillable header 8 3 3" xfId="841"/>
    <cellStyle name="SAS FM Row drillable header 8 4" xfId="842"/>
    <cellStyle name="SAS FM Row drillable header 8 4 2" xfId="843"/>
    <cellStyle name="SAS FM Row drillable header 8 5" xfId="844"/>
    <cellStyle name="SAS FM Row drillable header 9" xfId="845"/>
    <cellStyle name="SAS FM Row drillable header 9 2" xfId="846"/>
    <cellStyle name="SAS FM Row drillable header 9 2 2" xfId="847"/>
    <cellStyle name="SAS FM Row drillable header 9 2 2 2" xfId="848"/>
    <cellStyle name="SAS FM Row drillable header 9 2 3" xfId="849"/>
    <cellStyle name="SAS FM Row drillable header 9 2 4" xfId="850"/>
    <cellStyle name="SAS FM Row drillable header 9 3" xfId="851"/>
    <cellStyle name="SAS FM Row drillable header 9 3 2" xfId="852"/>
    <cellStyle name="SAS FM Row drillable header 9 3 2 2" xfId="853"/>
    <cellStyle name="SAS FM Row drillable header 9 3 3" xfId="854"/>
    <cellStyle name="SAS FM Row drillable header 9 4" xfId="855"/>
    <cellStyle name="SAS FM Row drillable header 9 4 2" xfId="856"/>
    <cellStyle name="SAS FM Row drillable header 9 5" xfId="857"/>
    <cellStyle name="SAS FM Row header" xfId="858"/>
    <cellStyle name="SAS FM Row header 10" xfId="859"/>
    <cellStyle name="SAS FM Row header 10 2" xfId="860"/>
    <cellStyle name="SAS FM Row header 10 2 2" xfId="861"/>
    <cellStyle name="SAS FM Row header 10 2 2 2" xfId="862"/>
    <cellStyle name="SAS FM Row header 10 2 3" xfId="863"/>
    <cellStyle name="SAS FM Row header 10 3" xfId="864"/>
    <cellStyle name="SAS FM Row header 10 3 2" xfId="865"/>
    <cellStyle name="SAS FM Row header 10 4" xfId="866"/>
    <cellStyle name="SAS FM Row header 10 4 2" xfId="867"/>
    <cellStyle name="SAS FM Row header 10 5" xfId="868"/>
    <cellStyle name="SAS FM Row header 11" xfId="869"/>
    <cellStyle name="SAS FM Row header 11 2" xfId="870"/>
    <cellStyle name="SAS FM Row header 11 2 2" xfId="871"/>
    <cellStyle name="SAS FM Row header 11 3" xfId="872"/>
    <cellStyle name="SAS FM Row header 11 4" xfId="873"/>
    <cellStyle name="SAS FM Row header 2" xfId="874"/>
    <cellStyle name="SAS FM Row header 2 2" xfId="875"/>
    <cellStyle name="SAS FM Row header 2 2 2" xfId="876"/>
    <cellStyle name="SAS FM Row header 2 2 2 2" xfId="877"/>
    <cellStyle name="SAS FM Row header 2 2 3" xfId="878"/>
    <cellStyle name="SAS FM Row header 2 2 4" xfId="879"/>
    <cellStyle name="SAS FM Row header 2 3" xfId="880"/>
    <cellStyle name="SAS FM Row header 2 3 2" xfId="881"/>
    <cellStyle name="SAS FM Row header 2 3 2 2" xfId="882"/>
    <cellStyle name="SAS FM Row header 2 3 3" xfId="883"/>
    <cellStyle name="SAS FM Row header 2 4" xfId="884"/>
    <cellStyle name="SAS FM Row header 2 4 2" xfId="885"/>
    <cellStyle name="SAS FM Row header 2 5" xfId="886"/>
    <cellStyle name="SAS FM Row header 3" xfId="887"/>
    <cellStyle name="SAS FM Row header 3 2" xfId="888"/>
    <cellStyle name="SAS FM Row header 3 2 2" xfId="889"/>
    <cellStyle name="SAS FM Row header 3 2 2 2" xfId="890"/>
    <cellStyle name="SAS FM Row header 3 2 3" xfId="891"/>
    <cellStyle name="SAS FM Row header 3 2 4" xfId="892"/>
    <cellStyle name="SAS FM Row header 3 3" xfId="893"/>
    <cellStyle name="SAS FM Row header 3 3 2" xfId="894"/>
    <cellStyle name="SAS FM Row header 3 3 2 2" xfId="895"/>
    <cellStyle name="SAS FM Row header 3 3 3" xfId="896"/>
    <cellStyle name="SAS FM Row header 3 4" xfId="897"/>
    <cellStyle name="SAS FM Row header 3 4 2" xfId="898"/>
    <cellStyle name="SAS FM Row header 3 5" xfId="899"/>
    <cellStyle name="SAS FM Row header 4" xfId="900"/>
    <cellStyle name="SAS FM Row header 4 2" xfId="901"/>
    <cellStyle name="SAS FM Row header 4 2 2" xfId="902"/>
    <cellStyle name="SAS FM Row header 4 2 2 2" xfId="903"/>
    <cellStyle name="SAS FM Row header 4 2 3" xfId="904"/>
    <cellStyle name="SAS FM Row header 4 2 4" xfId="905"/>
    <cellStyle name="SAS FM Row header 4 3" xfId="906"/>
    <cellStyle name="SAS FM Row header 4 3 2" xfId="907"/>
    <cellStyle name="SAS FM Row header 4 3 2 2" xfId="908"/>
    <cellStyle name="SAS FM Row header 4 3 3" xfId="909"/>
    <cellStyle name="SAS FM Row header 4 4" xfId="910"/>
    <cellStyle name="SAS FM Row header 4 4 2" xfId="911"/>
    <cellStyle name="SAS FM Row header 4 5" xfId="912"/>
    <cellStyle name="SAS FM Row header 5" xfId="913"/>
    <cellStyle name="SAS FM Row header 5 2" xfId="914"/>
    <cellStyle name="SAS FM Row header 5 2 2" xfId="915"/>
    <cellStyle name="SAS FM Row header 5 2 2 2" xfId="916"/>
    <cellStyle name="SAS FM Row header 5 2 3" xfId="917"/>
    <cellStyle name="SAS FM Row header 5 2 4" xfId="918"/>
    <cellStyle name="SAS FM Row header 5 3" xfId="919"/>
    <cellStyle name="SAS FM Row header 5 3 2" xfId="920"/>
    <cellStyle name="SAS FM Row header 5 3 2 2" xfId="921"/>
    <cellStyle name="SAS FM Row header 5 3 3" xfId="922"/>
    <cellStyle name="SAS FM Row header 5 4" xfId="923"/>
    <cellStyle name="SAS FM Row header 5 4 2" xfId="924"/>
    <cellStyle name="SAS FM Row header 5 5" xfId="925"/>
    <cellStyle name="SAS FM Row header 6" xfId="926"/>
    <cellStyle name="SAS FM Row header 6 2" xfId="927"/>
    <cellStyle name="SAS FM Row header 6 2 2" xfId="928"/>
    <cellStyle name="SAS FM Row header 6 2 2 2" xfId="929"/>
    <cellStyle name="SAS FM Row header 6 2 3" xfId="930"/>
    <cellStyle name="SAS FM Row header 6 2 4" xfId="931"/>
    <cellStyle name="SAS FM Row header 6 3" xfId="932"/>
    <cellStyle name="SAS FM Row header 6 3 2" xfId="933"/>
    <cellStyle name="SAS FM Row header 6 3 2 2" xfId="934"/>
    <cellStyle name="SAS FM Row header 6 3 3" xfId="935"/>
    <cellStyle name="SAS FM Row header 6 4" xfId="936"/>
    <cellStyle name="SAS FM Row header 6 4 2" xfId="937"/>
    <cellStyle name="SAS FM Row header 6 5" xfId="938"/>
    <cellStyle name="SAS FM Row header 7" xfId="939"/>
    <cellStyle name="SAS FM Row header 7 2" xfId="940"/>
    <cellStyle name="SAS FM Row header 7 2 2" xfId="941"/>
    <cellStyle name="SAS FM Row header 7 2 2 2" xfId="942"/>
    <cellStyle name="SAS FM Row header 7 2 3" xfId="943"/>
    <cellStyle name="SAS FM Row header 7 2 4" xfId="944"/>
    <cellStyle name="SAS FM Row header 7 3" xfId="945"/>
    <cellStyle name="SAS FM Row header 7 3 2" xfId="946"/>
    <cellStyle name="SAS FM Row header 7 4" xfId="947"/>
    <cellStyle name="SAS FM Row header 8" xfId="948"/>
    <cellStyle name="SAS FM Row header 8 2" xfId="949"/>
    <cellStyle name="SAS FM Row header 8 2 2" xfId="950"/>
    <cellStyle name="SAS FM Row header 8 2 2 2" xfId="951"/>
    <cellStyle name="SAS FM Row header 8 2 3" xfId="952"/>
    <cellStyle name="SAS FM Row header 8 2 4" xfId="953"/>
    <cellStyle name="SAS FM Row header 8 3" xfId="954"/>
    <cellStyle name="SAS FM Row header 8 3 2" xfId="955"/>
    <cellStyle name="SAS FM Row header 8 3 2 2" xfId="956"/>
    <cellStyle name="SAS FM Row header 8 3 3" xfId="957"/>
    <cellStyle name="SAS FM Row header 8 4" xfId="958"/>
    <cellStyle name="SAS FM Row header 8 4 2" xfId="959"/>
    <cellStyle name="SAS FM Row header 8 5" xfId="960"/>
    <cellStyle name="SAS FM Row header 9" xfId="961"/>
    <cellStyle name="SAS FM Row header 9 2" xfId="962"/>
    <cellStyle name="SAS FM Row header 9 2 2" xfId="963"/>
    <cellStyle name="SAS FM Row header 9 2 2 2" xfId="964"/>
    <cellStyle name="SAS FM Row header 9 2 3" xfId="965"/>
    <cellStyle name="SAS FM Row header 9 2 4" xfId="966"/>
    <cellStyle name="SAS FM Row header 9 3" xfId="967"/>
    <cellStyle name="SAS FM Row header 9 3 2" xfId="968"/>
    <cellStyle name="SAS FM Row header 9 3 2 2" xfId="969"/>
    <cellStyle name="SAS FM Row header 9 3 3" xfId="970"/>
    <cellStyle name="SAS FM Row header 9 4" xfId="971"/>
    <cellStyle name="SAS FM Row header 9 4 2" xfId="972"/>
    <cellStyle name="SAS FM Row header 9 5" xfId="973"/>
    <cellStyle name="Stile 1" xfId="974"/>
    <cellStyle name="TableStyleLight1" xfId="975"/>
    <cellStyle name="TableStyleLight1 2" xfId="976"/>
    <cellStyle name="Testo avviso 2" xfId="977"/>
    <cellStyle name="Testo descrittivo 2" xfId="978"/>
    <cellStyle name="Times 10" xfId="979"/>
    <cellStyle name="Titolo 1 2" xfId="980"/>
    <cellStyle name="Titolo 2 2" xfId="981"/>
    <cellStyle name="Titolo 3 2" xfId="982"/>
    <cellStyle name="Titolo 4 2" xfId="983"/>
    <cellStyle name="Titolo 5" xfId="984"/>
    <cellStyle name="Titolo tabella pivot" xfId="985"/>
    <cellStyle name="Totale 2" xfId="986"/>
    <cellStyle name="Valore non valido 2" xfId="987"/>
    <cellStyle name="Valore non valido 3" xfId="988"/>
    <cellStyle name="Valore tabella pivot" xfId="989"/>
    <cellStyle name="Valore valido 2" xfId="990"/>
    <cellStyle name="Valore valido 3" xfId="991"/>
    <cellStyle name="Valuta (0)_ FILE PROVA" xfId="992"/>
    <cellStyle name="Valuta [0] 2" xfId="993"/>
    <cellStyle name="Valuta [0] 3" xfId="994"/>
    <cellStyle name="Valuta 2" xfId="995"/>
    <cellStyle name="Valuta 2 2" xfId="996"/>
    <cellStyle name="Valuta 2 3" xfId="997"/>
    <cellStyle name="Valuta 3" xfId="998"/>
    <cellStyle name="Valuta 3 2" xfId="999"/>
    <cellStyle name="Valuta 3 3" xfId="1000"/>
    <cellStyle name="Valuta 4" xfId="1001"/>
    <cellStyle name="Valuta 4 2" xfId="1002"/>
    <cellStyle name="Valuta 4 3" xfId="1003"/>
    <cellStyle name="Valuta 5" xfId="1004"/>
    <cellStyle name="Valuta 6" xfId="1005"/>
    <cellStyle name="Valuta 7" xfId="10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c/IMPOST~1/Temp/Rar$DI00.328/Documents%20and%20Settings/Administrator/Documenti/Andrea%20Cammareri/Previsionale%202010/LAVORO/2008/NA%202/NA%202%20%20I%20TRIM.%20200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bruneo/Desktop/Modello_riunione_16_ottobre/Analisi_ST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FF85F9\Consuntivo%202008%20Tab%20D12%20Modificat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C63C5B0\Repor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c/IMPOST~1/Temp/Rar$DI00.328/Documents%20and%20Settings/Utente/Documenti/PAOLO/IRCCS%20BONINO%20PULEJO/TABELLA%20D1.2/2009/OLD/STAMPATO%20TabellaD12%203&#176;%20trim.%202009_CON%20ESCLUSION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mimmo_1/Cesare%20frattura%20braccio/dati%20assessorato/4%20TRIM%20DEF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Ares\Simonetti\FSN2006\Documents%20and%20Settings\DP8000\Desktop\CFFB_Lavori_in_corso\MDC-REPARTO-Maggiori64anni\MOTORE-REGIONE-Riepilogo-STAT_MOB-PASS-MDC-2001-Magg64a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s%20and%20Settings\spaladini\Desktop\Documenti\Archivi%20Excel\Contabilit&#224;%20Economica\2002\Ce-Flussi\BilEconomic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%20cesare%20vecchio%20pc/Desktop/Nuova%20cartella%20(6)/Tabella_D.1.2_2009%20(1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DF40743\REPAL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996\Documenti\Archivi%20Excel\Papardo\Contabilit&#224;%20Economica\Bilancio%202003\Documenti\Archivi%20Excel\Contabilit&#224;%20Economica\Be2002\BilEconomi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LAVORO\2008\NA%202\NA%202%20%20I%20TRIM.%20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INVIATI%20DA%20AZIENDE/207/I%20TRIM.2010/Prospetto%20Gennaio%20Marzo%202010%20A.S.P.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3143/Desktop/Prospetti%20di%20verifica%201&#176;%20trimestre%202011%20Carmel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Franco\2001\clienti\Project%20Hunter\Project%20Hunter%20stand%20alon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73F62B0\Consun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wnloads\4%20-%20NEW_2008_TabellaD12_Vers.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Massimo%20C\Project%20Itaca\Santa%20Giulia%20-%20file%20ricevuti\Rendiconti%20importat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Massimo%20C\Project%20Itaca\Santa%20Giulia%20-%20file%20ricevuti\New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wCDati/Advisory/Clienti/Italia/Sanit&#224;/ARS/Supporto%20tecnico-professionale/Attivit&#224;/Verifiche%20Bilancio%202008/Analisi%20di%20bilancio/Confronto%20CE_Bilancio_TabA%202008%20al%2023_0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ilippi\modello%20prev\Schema%202\Schema%2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4759647\Ipotesi%20riparto%202006-2009%20-%20050706%20-%20COSTRUZIONE%20CAPITOLI%20BILANCIO%20(3)%20-%20RIPARTO%20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Documenti\Regione%20Liguria\Liguria%20Ricerche\Modello%20Fiuggi\Ripartizione%20FSN\Rapporto%20finale\Modello%20Ingegnerizzato%202.2%20(minsal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i\Sanit&#224;%202004\RIPARTO\Aggiornamento%20DICEMBRE%202004\Ipotesi%20riparto%202005-2007%2016%20dic%202004%20-%2088.1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ru\ufficio%20IV\DOCUME~1\SFE87~1.GAR\IMPOST~1\Temp\Rar$DI09.422\Previsioni%202005\AGGIORMAMENTO%203.08.04\Ipotesi%20riparto%202005-2007.%203.08.04.al%20netto%20manovr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i\Bilancio\MIN%20SAL%202006\analisi%20CE%202006\LA_analisi_2003%20v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aladini/Desktop/Pianificazione/kick%20off/Steering%20Committee_20110419/Tracciato%20personale_20110404%20v0.2_sp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s%20and%20Settings\Preload\Desktop\Modello%20%20D.1.2%20MODELLOCE17APR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Ares\Simonetti\FSN2006\Documents%20and%20Settings\DP8000\Desktop\CFFB_Lavori_in_corso\MDC_DRG\MOTORI\Riepilogo-PUB-PRIV-STAT_MOB-ATT-PASS-REGIONE-MDC-2001-CFF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ru\ufficio%20IV\documenti%20valentini\Documenti\Documenti\RIPARTO\2007\RIPARTO%20IPOTESI%202006-2008\Vincolate%2002-Agosto-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PwCDati/CIVICO/QUADRATURA_927/Quadratura_GEN_GIUGNO_1&#176;SEMESTRE/TAB_E_01_Primo_Semestre_v.0.6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ANGELO\Project%20DUCA\Mult%20bis%203%2010-04-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la%20Franca/Downloads/D1.2%2030_06_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ru\ufficio%20IV\documenti%20valentini\Documenti\Documenti\RIPARTO\2007\Documenti\Regione%20Liguria\Liguria%20Ricerche\Modello%20Fiuggi\Ripartizione%20FSN\Rapporto%20finale\Modello%20Ingegnerizzato%202.2%20(minsa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\Assegnazione\2008\2007\Integrazione%202007\Documents%20and%20Settings\valentinig\Impostazioni%20locali\Temporary%20Internet%20Files\OLK2\Modello%20Ingegnerizzato%202.2%20(minsal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ar/Assegnazione/2008/2007/Integrazione%202007/Documents%20and%20Settings/valentinig/Impostazioni%20locali/Temporary%20Internet%20Files/OLK2/Modello%20Ingegnerizzato%202.2%20(minsal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llegamentoEsternoRipristinato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lfsr03\Documenti\My%20documents_RS\PERSONALE\ANALISI%20FABBISOGNO\Documenti\My%20documents_RS\Sicilia_Analisi%20scostamenti\2009\4&#176;trimestre\Documents%20and%20Settings\scivaa1\Desktop\tariffario%20base%20Trento_A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\COMUNE\Massimo%20C\Project%20Itaca\Santa%20Giulia%20-%20file%20ricevuti\Modificati\New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-CE"/>
      <sheetName val="DGRC 256-08"/>
      <sheetName val="Rinnovi I TRIM 2008"/>
      <sheetName val="Mobilità attiva  I TRIM 2008"/>
      <sheetName val="Contributi"/>
      <sheetName val="CE IV Trimestre 2007"/>
      <sheetName val="Confronto con IV Trimestre 2007"/>
      <sheetName val="CE I TRimestre 2007"/>
      <sheetName val="Confronto con I Trimestre 2007"/>
      <sheetName val="Anagrafica CRIL"/>
      <sheetName val="Indice"/>
      <sheetName val="Dati"/>
      <sheetName val="Foglio3"/>
    </sheetNames>
    <sheetDataSet>
      <sheetData sheetId="0">
        <row r="26">
          <cell r="E26">
            <v>162</v>
          </cell>
        </row>
      </sheetData>
      <sheetData sheetId="1"/>
      <sheetData sheetId="2">
        <row r="26">
          <cell r="E26">
            <v>162</v>
          </cell>
        </row>
      </sheetData>
      <sheetData sheetId="3"/>
      <sheetData sheetId="4" refreshError="1"/>
      <sheetData sheetId="5"/>
      <sheetData sheetId="6">
        <row r="26">
          <cell r="E26">
            <v>162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intesi_resid_semiresid"/>
      <sheetName val="PVT_STS_resid_semiresid"/>
      <sheetName val="Popolazione"/>
      <sheetName val="Tariffe"/>
      <sheetName val="DB_RIA_11"/>
      <sheetName val="DB_STS_24"/>
      <sheetName val="Bench"/>
      <sheetName val="Conv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Totale</v>
          </cell>
        </row>
        <row r="2">
          <cell r="A2" t="str">
            <v>Sociosanitario</v>
          </cell>
        </row>
        <row r="3">
          <cell r="A3" t="str">
            <v>Ex-art.26</v>
          </cell>
        </row>
        <row r="4">
          <cell r="A4" t="str">
            <v>Psichiatria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Tabella"/>
      <sheetName val="Foglio1"/>
    </sheetNames>
    <sheetDataSet>
      <sheetData sheetId="0">
        <row r="4">
          <cell r="A4" t="str">
            <v>-</v>
          </cell>
          <cell r="B4" t="str">
            <v>-</v>
          </cell>
          <cell r="D4" t="str">
            <v xml:space="preserve"> -</v>
          </cell>
          <cell r="F4" t="str">
            <v xml:space="preserve">   -</v>
          </cell>
          <cell r="G4" t="str">
            <v xml:space="preserve">- </v>
          </cell>
          <cell r="H4" t="str">
            <v>-</v>
          </cell>
        </row>
        <row r="5">
          <cell r="A5" t="str">
            <v>101</v>
          </cell>
          <cell r="B5" t="str">
            <v>AUSL</v>
          </cell>
          <cell r="C5" t="str">
            <v>n. 1</v>
          </cell>
          <cell r="D5" t="str">
            <v>Agrigento</v>
          </cell>
          <cell r="F5" t="str">
            <v>Azienda Unità Sanitaria Locale n. 1 di Agrigento</v>
          </cell>
          <cell r="G5" t="str">
            <v>AUSL n. 1</v>
          </cell>
          <cell r="H5" t="str">
            <v>Azienda Unità Sanitaria Locale n. 1 di Agrigento</v>
          </cell>
        </row>
        <row r="6">
          <cell r="A6" t="str">
            <v>102</v>
          </cell>
          <cell r="B6" t="str">
            <v>AUSL</v>
          </cell>
          <cell r="C6" t="str">
            <v>n. 2</v>
          </cell>
          <cell r="D6" t="str">
            <v>Caltanissetta</v>
          </cell>
          <cell r="E6" t="str">
            <v>CL</v>
          </cell>
          <cell r="F6" t="str">
            <v>Azienda Unità Sanitaria Locale n. 2 di Caltanissetta</v>
          </cell>
          <cell r="G6" t="str">
            <v>AUSL n. 2</v>
          </cell>
          <cell r="H6" t="str">
            <v>Azienda Unità Sanitaria Locale n. 2 di Caltanissetta</v>
          </cell>
        </row>
        <row r="7">
          <cell r="A7" t="str">
            <v>103</v>
          </cell>
          <cell r="B7" t="str">
            <v>AUSL</v>
          </cell>
          <cell r="C7" t="str">
            <v>n. 3</v>
          </cell>
          <cell r="D7" t="str">
            <v>Catania</v>
          </cell>
          <cell r="E7" t="str">
            <v>CT</v>
          </cell>
          <cell r="F7" t="str">
            <v>Azienda Unità Sanitaria Locale n. 3 di Catania</v>
          </cell>
          <cell r="G7" t="str">
            <v>AUSL n. 3</v>
          </cell>
          <cell r="H7" t="str">
            <v>Azienda Unità Sanitaria Locale n. 3 di Catania</v>
          </cell>
        </row>
        <row r="8">
          <cell r="A8" t="str">
            <v>104</v>
          </cell>
          <cell r="B8" t="str">
            <v>AUSL</v>
          </cell>
          <cell r="C8" t="str">
            <v>n. 4</v>
          </cell>
          <cell r="D8" t="str">
            <v>Enna</v>
          </cell>
          <cell r="E8" t="str">
            <v>EN</v>
          </cell>
          <cell r="F8" t="str">
            <v>Azienda Unità Sanitaria Locale n. 4 di Enna</v>
          </cell>
          <cell r="G8" t="str">
            <v>AUSL n. 4</v>
          </cell>
          <cell r="H8" t="str">
            <v>Azienda Unità Sanitaria Locale n. 4 di Enna</v>
          </cell>
        </row>
        <row r="9">
          <cell r="A9" t="str">
            <v>105</v>
          </cell>
          <cell r="B9" t="str">
            <v>AUSL</v>
          </cell>
          <cell r="C9" t="str">
            <v>n. 5</v>
          </cell>
          <cell r="D9" t="str">
            <v>Messina</v>
          </cell>
          <cell r="E9" t="str">
            <v>ME</v>
          </cell>
          <cell r="F9" t="str">
            <v>Azienda Unità Sanitaria Locale n. 5 di Messina</v>
          </cell>
          <cell r="G9" t="str">
            <v>AUSL n. 5</v>
          </cell>
          <cell r="H9" t="str">
            <v>Azienda Unità Sanitaria Locale n. 5 di Messina</v>
          </cell>
        </row>
        <row r="10">
          <cell r="A10" t="str">
            <v>106</v>
          </cell>
          <cell r="B10" t="str">
            <v>AUSL</v>
          </cell>
          <cell r="C10" t="str">
            <v>n. 6</v>
          </cell>
          <cell r="D10" t="str">
            <v>Palermo</v>
          </cell>
          <cell r="E10" t="str">
            <v>PA</v>
          </cell>
          <cell r="F10" t="str">
            <v>Azienda Unità Sanitaria Locale n. 6 di Palermo</v>
          </cell>
          <cell r="G10" t="str">
            <v>AUSL n. 6</v>
          </cell>
          <cell r="H10" t="str">
            <v>Azienda Unità Sanitaria Locale n. 6 di Palermo</v>
          </cell>
        </row>
        <row r="11">
          <cell r="A11" t="str">
            <v>107</v>
          </cell>
          <cell r="B11" t="str">
            <v>AUSL</v>
          </cell>
          <cell r="C11" t="str">
            <v>n. 7</v>
          </cell>
          <cell r="D11" t="str">
            <v>Ragusa</v>
          </cell>
          <cell r="E11" t="str">
            <v>RG</v>
          </cell>
          <cell r="F11" t="str">
            <v>Azienda Unità Sanitaria Locale n. 7 di Ragusa</v>
          </cell>
          <cell r="G11" t="str">
            <v>AUSL n. 7</v>
          </cell>
          <cell r="H11" t="str">
            <v>Azienda Unità Sanitaria Locale n. 7 di Ragusa</v>
          </cell>
        </row>
        <row r="12">
          <cell r="A12" t="str">
            <v>108</v>
          </cell>
          <cell r="B12" t="str">
            <v>AUSL</v>
          </cell>
          <cell r="C12" t="str">
            <v>n. 8</v>
          </cell>
          <cell r="D12" t="str">
            <v>Siracusa</v>
          </cell>
          <cell r="E12" t="str">
            <v>SR</v>
          </cell>
          <cell r="F12" t="str">
            <v>Azienda Unità Sanitaria Locale n. 8 di Siracusa</v>
          </cell>
          <cell r="G12" t="str">
            <v>AUSL n. 8</v>
          </cell>
          <cell r="H12" t="str">
            <v>Azienda Unità Sanitaria Locale n. 8 di Siracusa</v>
          </cell>
        </row>
        <row r="13">
          <cell r="A13" t="str">
            <v>109</v>
          </cell>
          <cell r="B13" t="str">
            <v>AUSL</v>
          </cell>
          <cell r="C13" t="str">
            <v>n. 9</v>
          </cell>
          <cell r="D13" t="str">
            <v>Trapani</v>
          </cell>
          <cell r="E13" t="str">
            <v>TP</v>
          </cell>
          <cell r="F13" t="str">
            <v>Azienda Unità Sanitaria Locale n. 9 di Trapani</v>
          </cell>
          <cell r="G13" t="str">
            <v>AUSL n. 9</v>
          </cell>
          <cell r="H13" t="str">
            <v>Azienda Unità Sanitaria Locale n. 9 di Trapani</v>
          </cell>
        </row>
        <row r="14">
          <cell r="A14" t="str">
            <v>901</v>
          </cell>
          <cell r="B14" t="str">
            <v>AO</v>
          </cell>
          <cell r="C14" t="str">
            <v>Civico e Benfratelli, G.Di Cristina, M.Ascoli</v>
          </cell>
          <cell r="D14" t="str">
            <v>Palermo</v>
          </cell>
          <cell r="E14" t="str">
            <v>PA</v>
          </cell>
          <cell r="F14" t="str">
            <v>Azienda Ospedaliera 'Civico e Benfratelli, G.Di Cristina, M.Ascoli' di Palermo</v>
          </cell>
          <cell r="G14" t="str">
            <v>CIVICO</v>
          </cell>
          <cell r="H14" t="str">
            <v>Azienda Ospedaliera "Civico e Benfratelli, G.Di Cristina, M.Ascoli" di Palermo</v>
          </cell>
        </row>
        <row r="15">
          <cell r="A15" t="str">
            <v>902</v>
          </cell>
          <cell r="B15" t="str">
            <v>AO</v>
          </cell>
          <cell r="C15" t="str">
            <v>Garibaldi S.Luigi - S.Currò - Ascoli Tomaselli</v>
          </cell>
          <cell r="D15" t="str">
            <v>Catania</v>
          </cell>
          <cell r="E15" t="str">
            <v>CT</v>
          </cell>
          <cell r="F15" t="str">
            <v>Azienda Ospedaliera 'Garibaldi S.Luigi - S.Currò - Ascoli Tomaselli' di Catania</v>
          </cell>
          <cell r="G15" t="str">
            <v>GARIBALDI</v>
          </cell>
          <cell r="H15" t="str">
            <v>Azienda Ospedaliera "Garibaldi S.Luigi - S.Currò - Ascoli Tomaselli" di Catania</v>
          </cell>
        </row>
        <row r="16">
          <cell r="A16" t="str">
            <v>903</v>
          </cell>
          <cell r="B16" t="str">
            <v>AO</v>
          </cell>
          <cell r="C16" t="str">
            <v>Vittorio Emanuele - Ferrarotto - S.Bambino</v>
          </cell>
          <cell r="D16" t="str">
            <v>Catania</v>
          </cell>
          <cell r="E16" t="str">
            <v>CT</v>
          </cell>
          <cell r="F16" t="str">
            <v>Azienda Ospedaliera 'Vittorio Emanuele - Ferrarotto - S.Bambino' di Catania</v>
          </cell>
          <cell r="G16" t="str">
            <v>FERRAROTTO</v>
          </cell>
          <cell r="H16" t="str">
            <v>Azienda Ospedaliera "Vittorio Emanuele - Ferrarotto - S.Bambino" di Catania</v>
          </cell>
        </row>
        <row r="17">
          <cell r="A17" t="str">
            <v>904</v>
          </cell>
          <cell r="B17" t="str">
            <v>AO</v>
          </cell>
          <cell r="C17" t="str">
            <v>S.Elia</v>
          </cell>
          <cell r="D17" t="str">
            <v>Caltanissetta</v>
          </cell>
          <cell r="E17" t="str">
            <v>CL</v>
          </cell>
          <cell r="F17" t="str">
            <v>Azienda Ospedaliera 'S.Elia' di Caltanissetta</v>
          </cell>
          <cell r="G17" t="str">
            <v>ELIA</v>
          </cell>
          <cell r="H17" t="str">
            <v>Azienda Ospedaliera "S.Elia" di Caltanissetta</v>
          </cell>
        </row>
        <row r="18">
          <cell r="A18" t="str">
            <v>905</v>
          </cell>
          <cell r="B18" t="str">
            <v>AO</v>
          </cell>
          <cell r="C18" t="str">
            <v>Cannizzaro</v>
          </cell>
          <cell r="D18" t="str">
            <v>Catania</v>
          </cell>
          <cell r="E18" t="str">
            <v>CT</v>
          </cell>
          <cell r="F18" t="str">
            <v>Azienda Ospedaliera 'Cannizzaro' di Catania</v>
          </cell>
          <cell r="G18" t="str">
            <v>CANNIZZARO</v>
          </cell>
          <cell r="H18" t="str">
            <v>Azienda Ospedaliera "Cannizzaro" di Catania</v>
          </cell>
        </row>
        <row r="19">
          <cell r="A19" t="str">
            <v>906</v>
          </cell>
          <cell r="B19" t="str">
            <v>AO</v>
          </cell>
          <cell r="C19" t="str">
            <v>Papardo</v>
          </cell>
          <cell r="D19" t="str">
            <v>Messina</v>
          </cell>
          <cell r="E19" t="str">
            <v>ME</v>
          </cell>
          <cell r="F19" t="str">
            <v>Azienda Ospedaliera 'Papardo' di Messina</v>
          </cell>
          <cell r="G19" t="str">
            <v>PAPARDO</v>
          </cell>
          <cell r="H19" t="str">
            <v>Azienda Ospedaliera "Papardo" di Messina</v>
          </cell>
        </row>
        <row r="20">
          <cell r="A20" t="str">
            <v>907</v>
          </cell>
          <cell r="B20" t="str">
            <v>AO</v>
          </cell>
          <cell r="C20" t="str">
            <v>Villa Sofia e C.T.O.</v>
          </cell>
          <cell r="D20" t="str">
            <v>Palermo</v>
          </cell>
          <cell r="E20" t="str">
            <v>PA</v>
          </cell>
          <cell r="F20" t="str">
            <v>Azienda Ospedaliera 'Villa Sofia e C.T.O.' di Palermo</v>
          </cell>
          <cell r="G20" t="str">
            <v>VSOFIA</v>
          </cell>
          <cell r="H20" t="str">
            <v>Azienda Ospedaliera "Villa Sofia e C.T.Ospedaliera" di Palermo</v>
          </cell>
        </row>
        <row r="21">
          <cell r="A21" t="str">
            <v>908</v>
          </cell>
          <cell r="B21" t="str">
            <v>AO</v>
          </cell>
          <cell r="C21" t="str">
            <v>S.Giovanni Di Dio</v>
          </cell>
          <cell r="D21" t="str">
            <v>Agrigento</v>
          </cell>
          <cell r="E21" t="str">
            <v>AG</v>
          </cell>
          <cell r="F21" t="str">
            <v>Azienda Ospedaliera 'S.Giovanni Di Dio' di Agrigento</v>
          </cell>
          <cell r="G21" t="str">
            <v>DIDIO</v>
          </cell>
          <cell r="H21" t="str">
            <v>Azienda Ospedaliera "S.Giovanni Di Dio" di Agrigento</v>
          </cell>
        </row>
        <row r="22">
          <cell r="A22" t="str">
            <v>909</v>
          </cell>
          <cell r="B22" t="str">
            <v>AO</v>
          </cell>
          <cell r="C22" t="str">
            <v>Gravina</v>
          </cell>
          <cell r="D22" t="str">
            <v>Caltagirone</v>
          </cell>
          <cell r="E22" t="str">
            <v>CT</v>
          </cell>
          <cell r="F22" t="str">
            <v>Azienda Ospedaliera 'Gravina' di Caltagirone</v>
          </cell>
          <cell r="G22" t="str">
            <v>GRAVINA</v>
          </cell>
          <cell r="H22" t="str">
            <v>Azienda Ospedaliera "Gravina" di Caltagirone (CT)</v>
          </cell>
        </row>
        <row r="23">
          <cell r="A23" t="str">
            <v>910</v>
          </cell>
          <cell r="B23" t="str">
            <v>AO</v>
          </cell>
          <cell r="C23" t="str">
            <v>Umberto I</v>
          </cell>
          <cell r="D23" t="str">
            <v>Enna</v>
          </cell>
          <cell r="E23" t="str">
            <v>EN</v>
          </cell>
          <cell r="F23" t="str">
            <v>Azienda Ospedaliera 'Umberto I' di Enna</v>
          </cell>
          <cell r="G23" t="str">
            <v>UMBERTO EN</v>
          </cell>
          <cell r="H23" t="str">
            <v>Azienda Ospedaliera "Umberto I" di Enna</v>
          </cell>
        </row>
        <row r="24">
          <cell r="A24" t="str">
            <v>911</v>
          </cell>
          <cell r="B24" t="str">
            <v>AO</v>
          </cell>
          <cell r="C24" t="str">
            <v>Vittorio Emanuele III</v>
          </cell>
          <cell r="D24" t="str">
            <v>Gela</v>
          </cell>
          <cell r="E24" t="str">
            <v>CL</v>
          </cell>
          <cell r="F24" t="str">
            <v>Azienda Ospedaliera 'Vittorio Emanuele III' di Gela</v>
          </cell>
          <cell r="G24" t="str">
            <v>EMANUELE CL</v>
          </cell>
          <cell r="H24" t="str">
            <v>Azienda Ospedaliera "Vittorio Emanuele III" di Gela (CL)</v>
          </cell>
        </row>
        <row r="25">
          <cell r="A25" t="str">
            <v>912</v>
          </cell>
          <cell r="B25" t="str">
            <v>AO</v>
          </cell>
          <cell r="C25" t="str">
            <v>Piemonte</v>
          </cell>
          <cell r="D25" t="str">
            <v>Messina</v>
          </cell>
          <cell r="E25" t="str">
            <v>ME</v>
          </cell>
          <cell r="F25" t="str">
            <v>Azienda Ospedaliera 'Piemonte' di Messina</v>
          </cell>
          <cell r="G25" t="str">
            <v>PIEMONTE</v>
          </cell>
          <cell r="H25" t="str">
            <v>Azienda Ospedaliera "Piemonte" di Messina</v>
          </cell>
        </row>
        <row r="26">
          <cell r="A26" t="str">
            <v>913</v>
          </cell>
          <cell r="B26" t="str">
            <v>AO</v>
          </cell>
          <cell r="C26" t="str">
            <v>Cervello</v>
          </cell>
          <cell r="D26" t="str">
            <v>Palermo</v>
          </cell>
          <cell r="E26" t="str">
            <v>PA</v>
          </cell>
          <cell r="F26" t="str">
            <v>Azienda Ospedaliera 'Cervello' di Palermo</v>
          </cell>
          <cell r="G26" t="str">
            <v>CERVELLO</v>
          </cell>
          <cell r="H26" t="str">
            <v>Azienda Ospedaliera "Cervello" di Palermo</v>
          </cell>
        </row>
        <row r="27">
          <cell r="A27" t="str">
            <v>914</v>
          </cell>
          <cell r="B27" t="str">
            <v>AO</v>
          </cell>
          <cell r="C27" t="str">
            <v>Civile OMPA</v>
          </cell>
          <cell r="D27" t="str">
            <v>Ragusa</v>
          </cell>
          <cell r="E27" t="str">
            <v>RG</v>
          </cell>
          <cell r="F27" t="str">
            <v>Azienda Ospedaliera 'Civile OMPA' di Ragusa</v>
          </cell>
          <cell r="G27" t="str">
            <v>OMPA</v>
          </cell>
          <cell r="H27" t="str">
            <v>Azienda Ospedaliera  "Civile OMPA" di Ragusa</v>
          </cell>
        </row>
        <row r="28">
          <cell r="A28" t="str">
            <v>915</v>
          </cell>
          <cell r="B28" t="str">
            <v>AO</v>
          </cell>
          <cell r="C28" t="str">
            <v>Umberto I</v>
          </cell>
          <cell r="D28" t="str">
            <v>Siracusa</v>
          </cell>
          <cell r="E28" t="str">
            <v>SR</v>
          </cell>
          <cell r="F28" t="str">
            <v>Azienda Ospedaliera 'Umberto I' di Siracusa</v>
          </cell>
          <cell r="G28" t="str">
            <v>UMBERTO SR</v>
          </cell>
          <cell r="H28" t="str">
            <v>Azienda Ospedaliera "Umberto I" di Siracusa</v>
          </cell>
        </row>
        <row r="29">
          <cell r="A29" t="str">
            <v>916</v>
          </cell>
          <cell r="B29" t="str">
            <v>AO</v>
          </cell>
          <cell r="C29" t="str">
            <v>S.Antonio Abate</v>
          </cell>
          <cell r="D29" t="str">
            <v>Trapani</v>
          </cell>
          <cell r="E29" t="str">
            <v>TP</v>
          </cell>
          <cell r="F29" t="str">
            <v>Azienda Ospedaliera 'S.Antonio Abate' di Trapani</v>
          </cell>
          <cell r="G29" t="str">
            <v>ABATE</v>
          </cell>
          <cell r="H29" t="str">
            <v>Azienda Ospedaliera "S.Antonio Abate" di Trapani</v>
          </cell>
        </row>
        <row r="30">
          <cell r="A30" t="str">
            <v>917</v>
          </cell>
          <cell r="B30" t="str">
            <v>AO</v>
          </cell>
          <cell r="C30" t="str">
            <v>Ospedali Civili Riuniti</v>
          </cell>
          <cell r="D30" t="str">
            <v>Sciacca</v>
          </cell>
          <cell r="E30" t="str">
            <v>AG</v>
          </cell>
          <cell r="F30" t="str">
            <v>Azienda Ospedaliera 'Ospedali Civili Riuniti' di Sciacca</v>
          </cell>
          <cell r="G30" t="str">
            <v>RIUNITI</v>
          </cell>
          <cell r="H30" t="str">
            <v>Azienda Ospedaliera "Ospedali Civili Riuniti" di Sciacca (AG)</v>
          </cell>
        </row>
        <row r="31">
          <cell r="A31" t="str">
            <v>918</v>
          </cell>
          <cell r="B31" t="str">
            <v>IPZS</v>
          </cell>
          <cell r="C31" t="str">
            <v>Istituto Zooprofilattico Sperimentale</v>
          </cell>
          <cell r="D31" t="str">
            <v>Palermo</v>
          </cell>
          <cell r="E31" t="str">
            <v>PA</v>
          </cell>
          <cell r="F31" t="str">
            <v>Istituto Zooprofilattico Sperimentale di Palermo</v>
          </cell>
          <cell r="G31" t="str">
            <v>IPZS</v>
          </cell>
          <cell r="H31" t="str">
            <v>Istituto Zooprofilattico Sperimentale</v>
          </cell>
        </row>
        <row r="32">
          <cell r="A32" t="str">
            <v>920</v>
          </cell>
          <cell r="B32" t="str">
            <v>AUP</v>
          </cell>
          <cell r="C32" t="str">
            <v>Paolo Giaccone</v>
          </cell>
          <cell r="D32" t="str">
            <v>Palermo</v>
          </cell>
          <cell r="E32" t="str">
            <v>PA</v>
          </cell>
          <cell r="F32" t="str">
            <v>Azienda Univeritaria Policlinico 'Paolo Giaccone' di Palermo</v>
          </cell>
          <cell r="G32" t="str">
            <v>GIACCONE</v>
          </cell>
          <cell r="H32" t="str">
            <v>Azienda Universitaria Policlinico di Palermo</v>
          </cell>
        </row>
        <row r="33">
          <cell r="A33" t="str">
            <v>930</v>
          </cell>
          <cell r="B33" t="str">
            <v>AUP</v>
          </cell>
          <cell r="C33" t="str">
            <v>G. Martino</v>
          </cell>
          <cell r="D33" t="str">
            <v>Messina</v>
          </cell>
          <cell r="E33" t="str">
            <v>ME</v>
          </cell>
          <cell r="F33" t="str">
            <v>Azienda Univeritaria Policlinico 'G. Martino' di Messina</v>
          </cell>
          <cell r="G33" t="str">
            <v>MARTINO</v>
          </cell>
          <cell r="H33" t="str">
            <v>Azienda Universitaria Policlinico di Messina</v>
          </cell>
        </row>
        <row r="34">
          <cell r="A34" t="str">
            <v>940</v>
          </cell>
          <cell r="B34" t="str">
            <v>AUP</v>
          </cell>
          <cell r="C34" t="str">
            <v>Gaspare Rodolico</v>
          </cell>
          <cell r="D34" t="str">
            <v>Catania</v>
          </cell>
          <cell r="E34" t="str">
            <v>CT</v>
          </cell>
          <cell r="F34" t="str">
            <v>Azienda Univeritaria Policlinico 'Gaspare Rodolico' di Catania</v>
          </cell>
          <cell r="G34" t="str">
            <v>RODOLICO</v>
          </cell>
          <cell r="H34" t="str">
            <v>Azienda Universitaria Policlinico di Catania</v>
          </cell>
        </row>
        <row r="35">
          <cell r="A35" t="str">
            <v>960</v>
          </cell>
          <cell r="B35" t="str">
            <v>IRCCS</v>
          </cell>
          <cell r="C35" t="str">
            <v>IRCCS Neurolesi "Bonino Pulejo"</v>
          </cell>
          <cell r="D35" t="str">
            <v>Messina</v>
          </cell>
          <cell r="E35" t="str">
            <v>ME</v>
          </cell>
          <cell r="F35" t="str">
            <v>IRCCS Neurolesi "Bonino Pulejo" di Messina</v>
          </cell>
          <cell r="G35" t="str">
            <v>PULEJO</v>
          </cell>
          <cell r="H35" t="str">
            <v>IRCCS Neurolesi "Bonino Pulejo"</v>
          </cell>
        </row>
        <row r="36">
          <cell r="A36">
            <v>999</v>
          </cell>
          <cell r="B36" t="str">
            <v>IRCCS</v>
          </cell>
          <cell r="C36" t="str">
            <v>Riepilogativo Regione Siciliana</v>
          </cell>
          <cell r="D36" t="str">
            <v>Sicilia</v>
          </cell>
          <cell r="E36" t="str">
            <v>Sicilia</v>
          </cell>
          <cell r="F36" t="str">
            <v>Riepilogativo Regione Siciliana - Sicilia</v>
          </cell>
        </row>
        <row r="41">
          <cell r="B41" t="str">
            <v>P - Prev.</v>
          </cell>
        </row>
        <row r="42">
          <cell r="B42" t="str">
            <v>1° - Trim</v>
          </cell>
          <cell r="C42" t="str">
            <v>31 mar</v>
          </cell>
          <cell r="D42" t="str">
            <v>T1</v>
          </cell>
        </row>
        <row r="43">
          <cell r="B43" t="str">
            <v>2° - Trim</v>
          </cell>
          <cell r="C43" t="str">
            <v>30 giu</v>
          </cell>
          <cell r="D43" t="str">
            <v>T2</v>
          </cell>
        </row>
        <row r="44">
          <cell r="B44" t="str">
            <v>3° - Trim</v>
          </cell>
          <cell r="C44" t="str">
            <v>30 set</v>
          </cell>
          <cell r="D44" t="str">
            <v>T3</v>
          </cell>
        </row>
        <row r="45">
          <cell r="B45" t="str">
            <v>4° - Trim</v>
          </cell>
          <cell r="C45" t="str">
            <v>31 dic</v>
          </cell>
          <cell r="D45" t="str">
            <v>T4</v>
          </cell>
        </row>
        <row r="46">
          <cell r="B46" t="str">
            <v>C - Cons.</v>
          </cell>
          <cell r="C46" t="str">
            <v>31 dic</v>
          </cell>
          <cell r="D46" t="str">
            <v>TC</v>
          </cell>
        </row>
        <row r="50">
          <cell r="B50" t="str">
            <v xml:space="preserve"> - </v>
          </cell>
        </row>
        <row r="51">
          <cell r="B51" t="str">
            <v>A01000</v>
          </cell>
        </row>
        <row r="52">
          <cell r="B52" t="str">
            <v>A01005</v>
          </cell>
        </row>
        <row r="53">
          <cell r="B53" t="str">
            <v>A01010</v>
          </cell>
        </row>
        <row r="54">
          <cell r="B54" t="str">
            <v>A01015</v>
          </cell>
        </row>
        <row r="55">
          <cell r="B55" t="str">
            <v>A01020</v>
          </cell>
        </row>
        <row r="56">
          <cell r="B56" t="str">
            <v>A01025</v>
          </cell>
        </row>
        <row r="57">
          <cell r="B57" t="str">
            <v>A01030</v>
          </cell>
        </row>
        <row r="58">
          <cell r="B58" t="str">
            <v>A01035</v>
          </cell>
        </row>
        <row r="59">
          <cell r="B59" t="str">
            <v>A01040</v>
          </cell>
        </row>
        <row r="60">
          <cell r="B60" t="str">
            <v>A01045</v>
          </cell>
        </row>
        <row r="61">
          <cell r="B61" t="str">
            <v>A01050</v>
          </cell>
        </row>
        <row r="62">
          <cell r="B62" t="str">
            <v>A01055</v>
          </cell>
        </row>
        <row r="63">
          <cell r="B63" t="str">
            <v>A01060</v>
          </cell>
        </row>
        <row r="64">
          <cell r="B64" t="str">
            <v>A01065</v>
          </cell>
        </row>
        <row r="65">
          <cell r="B65" t="str">
            <v>A01070</v>
          </cell>
        </row>
        <row r="66">
          <cell r="B66" t="str">
            <v>A01075</v>
          </cell>
        </row>
        <row r="67">
          <cell r="B67" t="str">
            <v>A02000</v>
          </cell>
        </row>
        <row r="68">
          <cell r="B68" t="str">
            <v>A02005</v>
          </cell>
        </row>
        <row r="69">
          <cell r="B69" t="str">
            <v>A02010</v>
          </cell>
        </row>
        <row r="70">
          <cell r="B70" t="str">
            <v>A02015</v>
          </cell>
        </row>
        <row r="71">
          <cell r="B71" t="str">
            <v>A02020</v>
          </cell>
        </row>
        <row r="72">
          <cell r="B72" t="str">
            <v>A02025</v>
          </cell>
        </row>
        <row r="73">
          <cell r="B73" t="str">
            <v>A02030</v>
          </cell>
        </row>
        <row r="74">
          <cell r="B74" t="str">
            <v>A02035</v>
          </cell>
        </row>
        <row r="75">
          <cell r="B75" t="str">
            <v>A02040</v>
          </cell>
        </row>
        <row r="76">
          <cell r="B76" t="str">
            <v>A02045</v>
          </cell>
        </row>
        <row r="77">
          <cell r="B77" t="str">
            <v>A02050</v>
          </cell>
        </row>
        <row r="78">
          <cell r="B78" t="str">
            <v>A02055</v>
          </cell>
        </row>
        <row r="79">
          <cell r="B79" t="str">
            <v>A02060</v>
          </cell>
        </row>
        <row r="80">
          <cell r="B80" t="str">
            <v>A02065</v>
          </cell>
        </row>
        <row r="81">
          <cell r="B81" t="str">
            <v>A02070</v>
          </cell>
        </row>
        <row r="82">
          <cell r="B82" t="str">
            <v>A02075</v>
          </cell>
        </row>
        <row r="83">
          <cell r="B83" t="str">
            <v>A02080</v>
          </cell>
        </row>
        <row r="84">
          <cell r="B84" t="str">
            <v>A02085</v>
          </cell>
        </row>
        <row r="85">
          <cell r="B85" t="str">
            <v>A02090</v>
          </cell>
        </row>
        <row r="86">
          <cell r="B86" t="str">
            <v>A02095</v>
          </cell>
        </row>
        <row r="87">
          <cell r="B87" t="str">
            <v>A02100</v>
          </cell>
        </row>
        <row r="88">
          <cell r="B88" t="str">
            <v>A02105</v>
          </cell>
        </row>
        <row r="89">
          <cell r="B89" t="str">
            <v>A02110</v>
          </cell>
        </row>
        <row r="90">
          <cell r="B90" t="str">
            <v>A02115</v>
          </cell>
        </row>
        <row r="91">
          <cell r="B91" t="str">
            <v>A02120</v>
          </cell>
        </row>
        <row r="92">
          <cell r="B92" t="str">
            <v>A02125</v>
          </cell>
        </row>
        <row r="93">
          <cell r="B93" t="str">
            <v>A02130</v>
          </cell>
        </row>
        <row r="94">
          <cell r="B94" t="str">
            <v>A02135</v>
          </cell>
        </row>
        <row r="95">
          <cell r="B95" t="str">
            <v>A02140</v>
          </cell>
        </row>
        <row r="96">
          <cell r="B96" t="str">
            <v>A02145</v>
          </cell>
        </row>
        <row r="97">
          <cell r="B97" t="str">
            <v>A02150</v>
          </cell>
        </row>
        <row r="98">
          <cell r="B98" t="str">
            <v>A02155</v>
          </cell>
        </row>
        <row r="99">
          <cell r="B99" t="str">
            <v>A02160</v>
          </cell>
        </row>
        <row r="100">
          <cell r="B100" t="str">
            <v>A02165</v>
          </cell>
        </row>
        <row r="101">
          <cell r="B101" t="str">
            <v>A02170</v>
          </cell>
        </row>
        <row r="102">
          <cell r="B102" t="str">
            <v>A02175</v>
          </cell>
        </row>
        <row r="103">
          <cell r="B103" t="str">
            <v>A02180</v>
          </cell>
        </row>
        <row r="104">
          <cell r="B104" t="str">
            <v>A02185</v>
          </cell>
        </row>
        <row r="105">
          <cell r="B105" t="str">
            <v>A02190</v>
          </cell>
        </row>
        <row r="106">
          <cell r="B106" t="str">
            <v>A02195</v>
          </cell>
        </row>
        <row r="107">
          <cell r="B107" t="str">
            <v>A02200</v>
          </cell>
        </row>
        <row r="108">
          <cell r="B108" t="str">
            <v>A02205</v>
          </cell>
        </row>
        <row r="109">
          <cell r="B109" t="str">
            <v>A02210</v>
          </cell>
        </row>
        <row r="110">
          <cell r="B110" t="str">
            <v>A02215</v>
          </cell>
        </row>
        <row r="111">
          <cell r="B111" t="str">
            <v>A02220</v>
          </cell>
        </row>
        <row r="112">
          <cell r="B112" t="str">
            <v>A02225</v>
          </cell>
        </row>
        <row r="113">
          <cell r="B113" t="str">
            <v>A02230</v>
          </cell>
        </row>
        <row r="114">
          <cell r="B114" t="str">
            <v>A02235</v>
          </cell>
        </row>
        <row r="115">
          <cell r="B115" t="str">
            <v>A02239</v>
          </cell>
        </row>
        <row r="116">
          <cell r="B116" t="str">
            <v>A02240</v>
          </cell>
        </row>
        <row r="117">
          <cell r="B117" t="str">
            <v>A03000</v>
          </cell>
        </row>
        <row r="118">
          <cell r="B118" t="str">
            <v>A03005</v>
          </cell>
        </row>
        <row r="119">
          <cell r="B119" t="str">
            <v>A03010</v>
          </cell>
        </row>
        <row r="120">
          <cell r="B120" t="str">
            <v>A03015</v>
          </cell>
        </row>
        <row r="121">
          <cell r="B121" t="str">
            <v>A03020</v>
          </cell>
        </row>
        <row r="122">
          <cell r="B122" t="str">
            <v>A03025</v>
          </cell>
        </row>
        <row r="123">
          <cell r="B123" t="str">
            <v>A03030</v>
          </cell>
        </row>
        <row r="124">
          <cell r="B124" t="str">
            <v>A03035</v>
          </cell>
        </row>
        <row r="125">
          <cell r="B125" t="str">
            <v>A03040</v>
          </cell>
        </row>
        <row r="126">
          <cell r="B126" t="str">
            <v>A03045</v>
          </cell>
        </row>
        <row r="127">
          <cell r="B127" t="str">
            <v>A03050</v>
          </cell>
        </row>
        <row r="128">
          <cell r="B128" t="str">
            <v>A03055</v>
          </cell>
        </row>
        <row r="129">
          <cell r="B129" t="str">
            <v>A03060</v>
          </cell>
        </row>
        <row r="130">
          <cell r="B130" t="str">
            <v>A03065</v>
          </cell>
        </row>
        <row r="131">
          <cell r="B131" t="str">
            <v>A03070</v>
          </cell>
        </row>
        <row r="132">
          <cell r="B132" t="str">
            <v>A03075</v>
          </cell>
        </row>
        <row r="133">
          <cell r="B133" t="str">
            <v>A03080</v>
          </cell>
        </row>
        <row r="134">
          <cell r="B134" t="str">
            <v>A04000</v>
          </cell>
        </row>
        <row r="135">
          <cell r="B135" t="str">
            <v>A04005</v>
          </cell>
        </row>
        <row r="136">
          <cell r="B136" t="str">
            <v>A04010</v>
          </cell>
        </row>
        <row r="137">
          <cell r="B137" t="str">
            <v>A04015</v>
          </cell>
        </row>
        <row r="138">
          <cell r="B138" t="str">
            <v>A05000</v>
          </cell>
        </row>
        <row r="139">
          <cell r="B139" t="str">
            <v>A05005</v>
          </cell>
        </row>
        <row r="140">
          <cell r="B140" t="str">
            <v>A05010</v>
          </cell>
        </row>
        <row r="141">
          <cell r="B141" t="str">
            <v>A05015</v>
          </cell>
        </row>
        <row r="142">
          <cell r="B142" t="str">
            <v>A05020</v>
          </cell>
        </row>
        <row r="143">
          <cell r="B143" t="str">
            <v>A05025</v>
          </cell>
        </row>
        <row r="144">
          <cell r="B144" t="str">
            <v>A99999</v>
          </cell>
        </row>
        <row r="145">
          <cell r="B145" t="str">
            <v>B01000</v>
          </cell>
        </row>
        <row r="146">
          <cell r="B146" t="str">
            <v>B01005</v>
          </cell>
        </row>
        <row r="147">
          <cell r="B147" t="str">
            <v>B01010</v>
          </cell>
        </row>
        <row r="148">
          <cell r="B148" t="str">
            <v>B01015</v>
          </cell>
        </row>
        <row r="149">
          <cell r="B149" t="str">
            <v>B01020</v>
          </cell>
        </row>
        <row r="150">
          <cell r="B150" t="str">
            <v>B01025</v>
          </cell>
        </row>
        <row r="151">
          <cell r="B151" t="str">
            <v>B01030</v>
          </cell>
        </row>
        <row r="152">
          <cell r="B152" t="str">
            <v>B01035</v>
          </cell>
        </row>
        <row r="153">
          <cell r="B153" t="str">
            <v>B01040</v>
          </cell>
        </row>
        <row r="154">
          <cell r="B154" t="str">
            <v>B01045</v>
          </cell>
        </row>
        <row r="155">
          <cell r="B155" t="str">
            <v>B01050</v>
          </cell>
        </row>
        <row r="156">
          <cell r="B156" t="str">
            <v>B01055</v>
          </cell>
        </row>
        <row r="157">
          <cell r="B157" t="str">
            <v>B01060</v>
          </cell>
        </row>
        <row r="158">
          <cell r="B158" t="str">
            <v>B01065</v>
          </cell>
        </row>
        <row r="159">
          <cell r="B159" t="str">
            <v>B01070</v>
          </cell>
        </row>
        <row r="160">
          <cell r="B160" t="str">
            <v>B01075</v>
          </cell>
        </row>
        <row r="161">
          <cell r="B161" t="str">
            <v>B01080</v>
          </cell>
        </row>
        <row r="162">
          <cell r="B162" t="str">
            <v>B01085</v>
          </cell>
        </row>
        <row r="163">
          <cell r="B163" t="str">
            <v>B01090</v>
          </cell>
        </row>
        <row r="164">
          <cell r="B164" t="str">
            <v>B01095</v>
          </cell>
        </row>
        <row r="165">
          <cell r="B165" t="str">
            <v>B01100</v>
          </cell>
        </row>
        <row r="166">
          <cell r="B166" t="str">
            <v>B01105</v>
          </cell>
        </row>
        <row r="167">
          <cell r="B167" t="str">
            <v>B02000</v>
          </cell>
        </row>
        <row r="168">
          <cell r="B168" t="str">
            <v>B02005</v>
          </cell>
        </row>
        <row r="169">
          <cell r="B169" t="str">
            <v>B02010</v>
          </cell>
        </row>
        <row r="170">
          <cell r="B170" t="str">
            <v>B02015</v>
          </cell>
        </row>
        <row r="171">
          <cell r="B171" t="str">
            <v>B02020</v>
          </cell>
        </row>
        <row r="172">
          <cell r="B172" t="str">
            <v>B02025</v>
          </cell>
        </row>
        <row r="173">
          <cell r="B173" t="str">
            <v>B02030</v>
          </cell>
        </row>
        <row r="174">
          <cell r="B174" t="str">
            <v>B02035</v>
          </cell>
        </row>
        <row r="175">
          <cell r="B175" t="str">
            <v>B02040</v>
          </cell>
        </row>
        <row r="176">
          <cell r="B176" t="str">
            <v>B02045</v>
          </cell>
        </row>
        <row r="177">
          <cell r="B177" t="str">
            <v>B02050</v>
          </cell>
        </row>
        <row r="178">
          <cell r="B178" t="str">
            <v>B02055</v>
          </cell>
        </row>
        <row r="179">
          <cell r="B179" t="str">
            <v>B02060</v>
          </cell>
        </row>
        <row r="180">
          <cell r="B180" t="str">
            <v>B02065</v>
          </cell>
        </row>
        <row r="181">
          <cell r="B181" t="str">
            <v>B02070</v>
          </cell>
        </row>
        <row r="182">
          <cell r="B182" t="str">
            <v>B02075</v>
          </cell>
        </row>
        <row r="183">
          <cell r="B183" t="str">
            <v>B02080</v>
          </cell>
        </row>
        <row r="184">
          <cell r="B184" t="str">
            <v>B02085</v>
          </cell>
        </row>
        <row r="185">
          <cell r="B185" t="str">
            <v>B02090</v>
          </cell>
        </row>
        <row r="186">
          <cell r="B186" t="str">
            <v>B02095</v>
          </cell>
        </row>
        <row r="187">
          <cell r="B187" t="str">
            <v>B02100</v>
          </cell>
        </row>
        <row r="188">
          <cell r="B188" t="str">
            <v>B02105</v>
          </cell>
        </row>
        <row r="189">
          <cell r="B189" t="str">
            <v>B02110</v>
          </cell>
        </row>
        <row r="190">
          <cell r="B190" t="str">
            <v>B02115</v>
          </cell>
        </row>
        <row r="191">
          <cell r="B191" t="str">
            <v>B02120</v>
          </cell>
        </row>
        <row r="192">
          <cell r="B192" t="str">
            <v>B02125</v>
          </cell>
        </row>
        <row r="193">
          <cell r="B193" t="str">
            <v>B02130</v>
          </cell>
        </row>
        <row r="194">
          <cell r="B194" t="str">
            <v>B02135</v>
          </cell>
        </row>
        <row r="195">
          <cell r="B195" t="str">
            <v>B02140</v>
          </cell>
        </row>
        <row r="196">
          <cell r="B196" t="str">
            <v>B02145</v>
          </cell>
        </row>
        <row r="197">
          <cell r="B197" t="str">
            <v>B02150</v>
          </cell>
        </row>
        <row r="198">
          <cell r="B198" t="str">
            <v>B02155</v>
          </cell>
        </row>
        <row r="199">
          <cell r="B199" t="str">
            <v>B02160</v>
          </cell>
        </row>
        <row r="200">
          <cell r="B200" t="str">
            <v>B02165</v>
          </cell>
        </row>
        <row r="201">
          <cell r="B201" t="str">
            <v>B02170</v>
          </cell>
        </row>
        <row r="202">
          <cell r="B202" t="str">
            <v>B02175</v>
          </cell>
        </row>
        <row r="203">
          <cell r="B203" t="str">
            <v>B02180</v>
          </cell>
        </row>
        <row r="204">
          <cell r="B204" t="str">
            <v>B02185</v>
          </cell>
        </row>
        <row r="205">
          <cell r="B205" t="str">
            <v>B02190</v>
          </cell>
        </row>
        <row r="206">
          <cell r="B206" t="str">
            <v>B02195</v>
          </cell>
        </row>
        <row r="207">
          <cell r="B207" t="str">
            <v>B02200</v>
          </cell>
        </row>
        <row r="208">
          <cell r="B208" t="str">
            <v>B02205</v>
          </cell>
        </row>
        <row r="209">
          <cell r="B209" t="str">
            <v>B02210</v>
          </cell>
        </row>
        <row r="210">
          <cell r="B210" t="str">
            <v>B02215</v>
          </cell>
        </row>
        <row r="211">
          <cell r="B211" t="str">
            <v>B02220</v>
          </cell>
        </row>
        <row r="212">
          <cell r="B212" t="str">
            <v>B02225</v>
          </cell>
        </row>
        <row r="213">
          <cell r="B213" t="str">
            <v>B02230</v>
          </cell>
        </row>
        <row r="214">
          <cell r="B214" t="str">
            <v>B02235</v>
          </cell>
        </row>
        <row r="215">
          <cell r="B215" t="str">
            <v>B02240</v>
          </cell>
        </row>
        <row r="216">
          <cell r="B216" t="str">
            <v>B02245</v>
          </cell>
        </row>
        <row r="217">
          <cell r="B217" t="str">
            <v>B02250</v>
          </cell>
        </row>
        <row r="218">
          <cell r="B218" t="str">
            <v>B02255</v>
          </cell>
        </row>
        <row r="219">
          <cell r="B219" t="str">
            <v>B02260</v>
          </cell>
        </row>
        <row r="220">
          <cell r="B220" t="str">
            <v>B02265</v>
          </cell>
        </row>
        <row r="221">
          <cell r="B221" t="str">
            <v>B02270</v>
          </cell>
        </row>
        <row r="222">
          <cell r="B222" t="str">
            <v>B02275</v>
          </cell>
        </row>
        <row r="223">
          <cell r="B223" t="str">
            <v>B02280</v>
          </cell>
        </row>
        <row r="224">
          <cell r="B224" t="str">
            <v>B02285</v>
          </cell>
        </row>
        <row r="225">
          <cell r="B225" t="str">
            <v>B02290</v>
          </cell>
        </row>
        <row r="226">
          <cell r="B226" t="str">
            <v>B02295</v>
          </cell>
        </row>
        <row r="227">
          <cell r="B227" t="str">
            <v>B02300</v>
          </cell>
        </row>
        <row r="228">
          <cell r="B228" t="str">
            <v>B02305</v>
          </cell>
        </row>
        <row r="229">
          <cell r="B229" t="str">
            <v>B02310</v>
          </cell>
        </row>
        <row r="230">
          <cell r="B230" t="str">
            <v>B02315</v>
          </cell>
        </row>
        <row r="231">
          <cell r="B231" t="str">
            <v>B02320</v>
          </cell>
        </row>
        <row r="232">
          <cell r="B232" t="str">
            <v>B02325</v>
          </cell>
        </row>
        <row r="233">
          <cell r="B233" t="str">
            <v>B02330</v>
          </cell>
        </row>
        <row r="234">
          <cell r="B234" t="str">
            <v>B02335</v>
          </cell>
        </row>
        <row r="235">
          <cell r="B235" t="str">
            <v>B02340</v>
          </cell>
        </row>
        <row r="236">
          <cell r="B236" t="str">
            <v>B02345</v>
          </cell>
        </row>
        <row r="237">
          <cell r="B237" t="str">
            <v>B02350</v>
          </cell>
        </row>
        <row r="238">
          <cell r="B238" t="str">
            <v>B02355</v>
          </cell>
        </row>
        <row r="239">
          <cell r="B239" t="str">
            <v>B02360</v>
          </cell>
        </row>
        <row r="240">
          <cell r="B240" t="str">
            <v>B02365</v>
          </cell>
        </row>
        <row r="241">
          <cell r="B241" t="str">
            <v>B02370</v>
          </cell>
        </row>
        <row r="242">
          <cell r="B242" t="str">
            <v>B02375</v>
          </cell>
        </row>
        <row r="243">
          <cell r="B243" t="str">
            <v>B02380</v>
          </cell>
        </row>
        <row r="244">
          <cell r="B244" t="str">
            <v>B02385</v>
          </cell>
        </row>
        <row r="245">
          <cell r="B245" t="str">
            <v>B02390</v>
          </cell>
        </row>
        <row r="246">
          <cell r="B246" t="str">
            <v>B02395</v>
          </cell>
        </row>
        <row r="247">
          <cell r="B247" t="str">
            <v>B02400</v>
          </cell>
        </row>
        <row r="248">
          <cell r="B248" t="str">
            <v>B02405</v>
          </cell>
        </row>
        <row r="249">
          <cell r="B249" t="str">
            <v>B02410</v>
          </cell>
        </row>
        <row r="250">
          <cell r="B250" t="str">
            <v>B02415</v>
          </cell>
        </row>
        <row r="251">
          <cell r="B251" t="str">
            <v>B02420</v>
          </cell>
        </row>
        <row r="252">
          <cell r="B252" t="str">
            <v>B02425</v>
          </cell>
        </row>
        <row r="253">
          <cell r="B253" t="str">
            <v>B02430</v>
          </cell>
        </row>
        <row r="254">
          <cell r="B254" t="str">
            <v>B02435</v>
          </cell>
        </row>
        <row r="255">
          <cell r="B255" t="str">
            <v>B02440</v>
          </cell>
        </row>
        <row r="256">
          <cell r="B256" t="str">
            <v>B02445</v>
          </cell>
        </row>
        <row r="257">
          <cell r="B257" t="str">
            <v>B02450</v>
          </cell>
        </row>
        <row r="258">
          <cell r="B258" t="str">
            <v>B02455</v>
          </cell>
        </row>
        <row r="259">
          <cell r="B259" t="str">
            <v>B02460</v>
          </cell>
        </row>
        <row r="260">
          <cell r="B260" t="str">
            <v>B02465</v>
          </cell>
        </row>
        <row r="261">
          <cell r="B261" t="str">
            <v>B02470</v>
          </cell>
        </row>
        <row r="262">
          <cell r="B262" t="str">
            <v>B02475</v>
          </cell>
        </row>
        <row r="263">
          <cell r="B263" t="str">
            <v>B02480</v>
          </cell>
        </row>
        <row r="264">
          <cell r="B264" t="str">
            <v>B02485</v>
          </cell>
        </row>
        <row r="265">
          <cell r="B265" t="str">
            <v>B02490</v>
          </cell>
        </row>
        <row r="266">
          <cell r="B266" t="str">
            <v>B02495</v>
          </cell>
        </row>
        <row r="267">
          <cell r="B267" t="str">
            <v>B02500</v>
          </cell>
        </row>
        <row r="268">
          <cell r="B268" t="str">
            <v>B02505</v>
          </cell>
        </row>
        <row r="269">
          <cell r="B269" t="str">
            <v>B02510</v>
          </cell>
        </row>
        <row r="270">
          <cell r="B270" t="str">
            <v>B02515</v>
          </cell>
        </row>
        <row r="271">
          <cell r="B271" t="str">
            <v>B02520</v>
          </cell>
        </row>
        <row r="272">
          <cell r="B272" t="str">
            <v>B02525</v>
          </cell>
        </row>
        <row r="273">
          <cell r="B273" t="str">
            <v>B02530</v>
          </cell>
        </row>
        <row r="274">
          <cell r="B274" t="str">
            <v>B02535</v>
          </cell>
        </row>
        <row r="275">
          <cell r="B275" t="str">
            <v>B02540</v>
          </cell>
        </row>
        <row r="276">
          <cell r="B276" t="str">
            <v>B02545</v>
          </cell>
        </row>
        <row r="277">
          <cell r="B277" t="str">
            <v>B02550</v>
          </cell>
        </row>
        <row r="278">
          <cell r="B278" t="str">
            <v>B02555</v>
          </cell>
        </row>
        <row r="279">
          <cell r="B279" t="str">
            <v>B02560</v>
          </cell>
        </row>
        <row r="280">
          <cell r="B280" t="str">
            <v>B02565</v>
          </cell>
        </row>
        <row r="281">
          <cell r="B281" t="str">
            <v>B02570</v>
          </cell>
        </row>
        <row r="282">
          <cell r="B282" t="str">
            <v>B02575</v>
          </cell>
        </row>
        <row r="283">
          <cell r="B283" t="str">
            <v>B02580</v>
          </cell>
        </row>
        <row r="284">
          <cell r="B284" t="str">
            <v>B02585</v>
          </cell>
        </row>
        <row r="285">
          <cell r="B285" t="str">
            <v>B02590</v>
          </cell>
        </row>
        <row r="286">
          <cell r="B286" t="str">
            <v>B02595</v>
          </cell>
        </row>
        <row r="287">
          <cell r="B287" t="str">
            <v>B02600</v>
          </cell>
        </row>
        <row r="288">
          <cell r="B288" t="str">
            <v>B02605</v>
          </cell>
        </row>
        <row r="289">
          <cell r="B289" t="str">
            <v>B02610</v>
          </cell>
        </row>
        <row r="290">
          <cell r="B290" t="str">
            <v>B02615</v>
          </cell>
        </row>
        <row r="291">
          <cell r="B291" t="str">
            <v>B02620</v>
          </cell>
        </row>
        <row r="292">
          <cell r="B292" t="str">
            <v>B02625</v>
          </cell>
        </row>
        <row r="293">
          <cell r="B293" t="str">
            <v>B02630</v>
          </cell>
        </row>
        <row r="294">
          <cell r="B294" t="str">
            <v>B02635</v>
          </cell>
        </row>
        <row r="295">
          <cell r="B295" t="str">
            <v>B02640</v>
          </cell>
        </row>
        <row r="296">
          <cell r="B296" t="str">
            <v>B02645</v>
          </cell>
        </row>
        <row r="297">
          <cell r="B297" t="str">
            <v>B02650</v>
          </cell>
        </row>
        <row r="298">
          <cell r="B298" t="str">
            <v>B02655</v>
          </cell>
        </row>
        <row r="299">
          <cell r="B299" t="str">
            <v>B02660</v>
          </cell>
        </row>
        <row r="300">
          <cell r="B300" t="str">
            <v>B02665</v>
          </cell>
        </row>
        <row r="301">
          <cell r="B301" t="str">
            <v>B03000</v>
          </cell>
        </row>
        <row r="302">
          <cell r="B302" t="str">
            <v>B03005</v>
          </cell>
        </row>
        <row r="303">
          <cell r="B303" t="str">
            <v>B03010</v>
          </cell>
        </row>
        <row r="304">
          <cell r="B304" t="str">
            <v>B03015</v>
          </cell>
        </row>
        <row r="305">
          <cell r="B305" t="str">
            <v>B03020</v>
          </cell>
        </row>
        <row r="306">
          <cell r="B306" t="str">
            <v>B03025</v>
          </cell>
        </row>
        <row r="307">
          <cell r="B307" t="str">
            <v>B03030</v>
          </cell>
        </row>
        <row r="308">
          <cell r="B308" t="str">
            <v>B04000</v>
          </cell>
        </row>
        <row r="309">
          <cell r="B309" t="str">
            <v>B04005</v>
          </cell>
        </row>
        <row r="310">
          <cell r="B310" t="str">
            <v>B04010</v>
          </cell>
        </row>
        <row r="311">
          <cell r="B311" t="str">
            <v>B04015</v>
          </cell>
        </row>
        <row r="312">
          <cell r="B312" t="str">
            <v>B04020</v>
          </cell>
        </row>
        <row r="313">
          <cell r="B313" t="str">
            <v>B04025</v>
          </cell>
        </row>
        <row r="314">
          <cell r="B314" t="str">
            <v>B04030</v>
          </cell>
        </row>
        <row r="315">
          <cell r="B315" t="str">
            <v>B04035</v>
          </cell>
        </row>
        <row r="316">
          <cell r="B316" t="str">
            <v>B04040</v>
          </cell>
        </row>
        <row r="317">
          <cell r="B317" t="str">
            <v>B05089</v>
          </cell>
        </row>
        <row r="318">
          <cell r="B318" t="str">
            <v>B05000</v>
          </cell>
        </row>
        <row r="319">
          <cell r="B319" t="str">
            <v>B05005</v>
          </cell>
        </row>
        <row r="320">
          <cell r="B320" t="str">
            <v>B05010</v>
          </cell>
        </row>
        <row r="321">
          <cell r="B321" t="str">
            <v>B05015</v>
          </cell>
        </row>
        <row r="322">
          <cell r="B322" t="str">
            <v>B05020</v>
          </cell>
        </row>
        <row r="323">
          <cell r="B323" t="str">
            <v>B06000</v>
          </cell>
        </row>
        <row r="324">
          <cell r="B324" t="str">
            <v>B06005</v>
          </cell>
        </row>
        <row r="325">
          <cell r="B325" t="str">
            <v>B06010</v>
          </cell>
        </row>
        <row r="326">
          <cell r="B326" t="str">
            <v>B07000</v>
          </cell>
        </row>
        <row r="327">
          <cell r="B327" t="str">
            <v>B07005</v>
          </cell>
        </row>
        <row r="328">
          <cell r="B328" t="str">
            <v>B07010</v>
          </cell>
        </row>
        <row r="329">
          <cell r="B329" t="str">
            <v>B08000</v>
          </cell>
        </row>
        <row r="330">
          <cell r="B330" t="str">
            <v>B08005</v>
          </cell>
        </row>
        <row r="331">
          <cell r="B331" t="str">
            <v>B08010</v>
          </cell>
        </row>
        <row r="332">
          <cell r="B332" t="str">
            <v>B09000</v>
          </cell>
        </row>
        <row r="333">
          <cell r="B333" t="str">
            <v>B09005</v>
          </cell>
        </row>
        <row r="334">
          <cell r="B334" t="str">
            <v>B09010</v>
          </cell>
        </row>
        <row r="335">
          <cell r="B335" t="str">
            <v>B09015</v>
          </cell>
        </row>
        <row r="336">
          <cell r="B336" t="str">
            <v>B09020</v>
          </cell>
        </row>
        <row r="337">
          <cell r="B337" t="str">
            <v>B09025</v>
          </cell>
        </row>
        <row r="338">
          <cell r="B338" t="str">
            <v>B10000</v>
          </cell>
        </row>
        <row r="339">
          <cell r="B339" t="str">
            <v>B11129</v>
          </cell>
        </row>
        <row r="340">
          <cell r="B340" t="str">
            <v>B11000</v>
          </cell>
        </row>
        <row r="341">
          <cell r="B341" t="str">
            <v>B11005</v>
          </cell>
        </row>
        <row r="342">
          <cell r="B342" t="str">
            <v>B11010</v>
          </cell>
        </row>
        <row r="343">
          <cell r="B343" t="str">
            <v>B12000</v>
          </cell>
        </row>
        <row r="344">
          <cell r="B344" t="str">
            <v>B13000</v>
          </cell>
        </row>
        <row r="345">
          <cell r="B345" t="str">
            <v>B14000</v>
          </cell>
        </row>
        <row r="346">
          <cell r="B346" t="str">
            <v>B14005</v>
          </cell>
        </row>
        <row r="347">
          <cell r="B347" t="str">
            <v>B14010</v>
          </cell>
        </row>
        <row r="348">
          <cell r="B348" t="str">
            <v>B15000</v>
          </cell>
        </row>
        <row r="349">
          <cell r="B349" t="str">
            <v>B15005</v>
          </cell>
        </row>
        <row r="350">
          <cell r="B350" t="str">
            <v>B15010</v>
          </cell>
        </row>
        <row r="351">
          <cell r="B351" t="str">
            <v>B15015</v>
          </cell>
        </row>
        <row r="352">
          <cell r="B352" t="str">
            <v>B15020</v>
          </cell>
        </row>
        <row r="353">
          <cell r="B353" t="str">
            <v>B15025</v>
          </cell>
        </row>
        <row r="354">
          <cell r="B354" t="str">
            <v>B15030</v>
          </cell>
        </row>
        <row r="355">
          <cell r="B355" t="str">
            <v>B15035</v>
          </cell>
        </row>
        <row r="356">
          <cell r="B356" t="str">
            <v>B15040</v>
          </cell>
        </row>
        <row r="357">
          <cell r="B357" t="str">
            <v>B15045</v>
          </cell>
        </row>
        <row r="358">
          <cell r="B358" t="str">
            <v>B15050</v>
          </cell>
        </row>
        <row r="359">
          <cell r="B359" t="str">
            <v>B15055</v>
          </cell>
        </row>
        <row r="360">
          <cell r="B360" t="str">
            <v>B15060</v>
          </cell>
        </row>
        <row r="361">
          <cell r="B361" t="str">
            <v>B99999</v>
          </cell>
        </row>
        <row r="362">
          <cell r="B362" t="str">
            <v>C01000</v>
          </cell>
        </row>
        <row r="363">
          <cell r="B363" t="str">
            <v>C01005</v>
          </cell>
        </row>
        <row r="364">
          <cell r="B364" t="str">
            <v>C01010</v>
          </cell>
        </row>
        <row r="365">
          <cell r="B365" t="str">
            <v>C01015</v>
          </cell>
        </row>
        <row r="366">
          <cell r="B366" t="str">
            <v>C02000</v>
          </cell>
        </row>
        <row r="367">
          <cell r="B367" t="str">
            <v>C02005</v>
          </cell>
        </row>
        <row r="368">
          <cell r="B368" t="str">
            <v>C02010</v>
          </cell>
        </row>
        <row r="369">
          <cell r="B369" t="str">
            <v>C02015</v>
          </cell>
        </row>
        <row r="370">
          <cell r="B370" t="str">
            <v>C02020</v>
          </cell>
        </row>
        <row r="371">
          <cell r="B371" t="str">
            <v>C02025</v>
          </cell>
        </row>
        <row r="372">
          <cell r="B372" t="str">
            <v>C03000</v>
          </cell>
        </row>
        <row r="373">
          <cell r="B373" t="str">
            <v>C03005</v>
          </cell>
        </row>
        <row r="374">
          <cell r="B374" t="str">
            <v>C03010</v>
          </cell>
        </row>
        <row r="375">
          <cell r="B375" t="str">
            <v>C03015</v>
          </cell>
        </row>
        <row r="376">
          <cell r="B376" t="str">
            <v>C04000</v>
          </cell>
        </row>
        <row r="377">
          <cell r="B377" t="str">
            <v>C04005</v>
          </cell>
        </row>
        <row r="378">
          <cell r="B378" t="str">
            <v>C04010</v>
          </cell>
        </row>
        <row r="379">
          <cell r="B379" t="str">
            <v>C99999</v>
          </cell>
        </row>
        <row r="380">
          <cell r="B380" t="str">
            <v>D01000</v>
          </cell>
        </row>
        <row r="381">
          <cell r="B381" t="str">
            <v>D02000</v>
          </cell>
        </row>
        <row r="382">
          <cell r="B382" t="str">
            <v>D99999</v>
          </cell>
        </row>
        <row r="383">
          <cell r="B383" t="str">
            <v>E01000</v>
          </cell>
        </row>
        <row r="384">
          <cell r="B384" t="str">
            <v>E01005</v>
          </cell>
        </row>
        <row r="385">
          <cell r="B385" t="str">
            <v>E01010</v>
          </cell>
        </row>
        <row r="386">
          <cell r="B386" t="str">
            <v>E01015</v>
          </cell>
        </row>
        <row r="387">
          <cell r="B387" t="str">
            <v>E01020</v>
          </cell>
        </row>
        <row r="388">
          <cell r="B388" t="str">
            <v>E01025</v>
          </cell>
        </row>
        <row r="389">
          <cell r="B389" t="str">
            <v>E01030</v>
          </cell>
        </row>
        <row r="390">
          <cell r="B390" t="str">
            <v>E01035</v>
          </cell>
        </row>
        <row r="391">
          <cell r="B391" t="str">
            <v>E01040</v>
          </cell>
        </row>
        <row r="392">
          <cell r="B392" t="str">
            <v>E01045</v>
          </cell>
        </row>
        <row r="393">
          <cell r="B393" t="str">
            <v>E01050</v>
          </cell>
        </row>
        <row r="394">
          <cell r="B394" t="str">
            <v>E01055</v>
          </cell>
        </row>
        <row r="395">
          <cell r="B395" t="str">
            <v>E01060</v>
          </cell>
        </row>
        <row r="396">
          <cell r="B396" t="str">
            <v>E01065</v>
          </cell>
        </row>
        <row r="397">
          <cell r="B397" t="str">
            <v>E01070</v>
          </cell>
        </row>
        <row r="398">
          <cell r="B398" t="str">
            <v>E01075</v>
          </cell>
        </row>
        <row r="399">
          <cell r="B399" t="str">
            <v>E01080</v>
          </cell>
        </row>
        <row r="400">
          <cell r="B400" t="str">
            <v>E01085</v>
          </cell>
        </row>
        <row r="401">
          <cell r="B401" t="str">
            <v>E01090</v>
          </cell>
        </row>
        <row r="402">
          <cell r="B402" t="str">
            <v>E01095</v>
          </cell>
        </row>
        <row r="403">
          <cell r="B403" t="str">
            <v>E01100</v>
          </cell>
        </row>
        <row r="404">
          <cell r="B404" t="str">
            <v>E01105</v>
          </cell>
        </row>
        <row r="405">
          <cell r="B405" t="str">
            <v>E01110</v>
          </cell>
        </row>
        <row r="406">
          <cell r="B406" t="str">
            <v>E01115</v>
          </cell>
        </row>
        <row r="407">
          <cell r="B407" t="str">
            <v>E01120</v>
          </cell>
        </row>
        <row r="408">
          <cell r="B408" t="str">
            <v>E02000</v>
          </cell>
        </row>
        <row r="409">
          <cell r="B409" t="str">
            <v>E02005</v>
          </cell>
        </row>
        <row r="410">
          <cell r="B410" t="str">
            <v>E02010</v>
          </cell>
        </row>
        <row r="411">
          <cell r="B411" t="str">
            <v>E02015</v>
          </cell>
        </row>
        <row r="412">
          <cell r="B412" t="str">
            <v>E02020</v>
          </cell>
        </row>
        <row r="413">
          <cell r="B413" t="str">
            <v>E02025</v>
          </cell>
        </row>
        <row r="414">
          <cell r="B414" t="str">
            <v>E02030</v>
          </cell>
        </row>
        <row r="415">
          <cell r="B415" t="str">
            <v>E02035</v>
          </cell>
        </row>
        <row r="416">
          <cell r="B416" t="str">
            <v>E02040</v>
          </cell>
        </row>
        <row r="417">
          <cell r="B417" t="str">
            <v>E02045</v>
          </cell>
        </row>
        <row r="418">
          <cell r="B418" t="str">
            <v>E02050</v>
          </cell>
        </row>
        <row r="419">
          <cell r="B419" t="str">
            <v>E02055</v>
          </cell>
        </row>
        <row r="420">
          <cell r="B420" t="str">
            <v>E02060</v>
          </cell>
        </row>
        <row r="421">
          <cell r="B421" t="str">
            <v>E02065</v>
          </cell>
        </row>
        <row r="422">
          <cell r="B422" t="str">
            <v>E02070</v>
          </cell>
        </row>
        <row r="423">
          <cell r="B423" t="str">
            <v>E02075</v>
          </cell>
        </row>
        <row r="424">
          <cell r="B424" t="str">
            <v>E02080</v>
          </cell>
        </row>
        <row r="425">
          <cell r="B425" t="str">
            <v>E02085</v>
          </cell>
        </row>
        <row r="426">
          <cell r="B426" t="str">
            <v>E02090</v>
          </cell>
        </row>
        <row r="427">
          <cell r="B427" t="str">
            <v>E02095</v>
          </cell>
        </row>
        <row r="428">
          <cell r="B428" t="str">
            <v>E02100</v>
          </cell>
        </row>
        <row r="429">
          <cell r="B429" t="str">
            <v>E02105</v>
          </cell>
        </row>
        <row r="430">
          <cell r="B430" t="str">
            <v>E02110</v>
          </cell>
        </row>
        <row r="431">
          <cell r="B431" t="str">
            <v>E02115</v>
          </cell>
        </row>
        <row r="432">
          <cell r="B432" t="str">
            <v>E02120</v>
          </cell>
        </row>
        <row r="433">
          <cell r="B433" t="str">
            <v>E02125</v>
          </cell>
        </row>
        <row r="434">
          <cell r="B434" t="str">
            <v>E02130</v>
          </cell>
        </row>
        <row r="435">
          <cell r="B435" t="str">
            <v>E02135</v>
          </cell>
        </row>
        <row r="436">
          <cell r="B436" t="str">
            <v>E02140</v>
          </cell>
        </row>
        <row r="437">
          <cell r="B437" t="str">
            <v>E02145</v>
          </cell>
        </row>
        <row r="438">
          <cell r="B438" t="str">
            <v>E02150</v>
          </cell>
        </row>
        <row r="439">
          <cell r="B439" t="str">
            <v>E99999</v>
          </cell>
        </row>
        <row r="440">
          <cell r="B440" t="str">
            <v>X01000</v>
          </cell>
        </row>
        <row r="441">
          <cell r="B441" t="str">
            <v>Y01000</v>
          </cell>
        </row>
        <row r="442">
          <cell r="B442" t="str">
            <v>Y01005</v>
          </cell>
        </row>
        <row r="443">
          <cell r="B443" t="str">
            <v>Y01010</v>
          </cell>
        </row>
        <row r="444">
          <cell r="B444" t="str">
            <v>Y01015</v>
          </cell>
        </row>
        <row r="445">
          <cell r="B445" t="str">
            <v>Y01020</v>
          </cell>
        </row>
        <row r="446">
          <cell r="B446" t="str">
            <v>Y02000</v>
          </cell>
        </row>
        <row r="447">
          <cell r="B447" t="str">
            <v>Y02005</v>
          </cell>
        </row>
        <row r="448">
          <cell r="B448" t="str">
            <v>Y02010</v>
          </cell>
        </row>
        <row r="449">
          <cell r="B449" t="str">
            <v>Y03000</v>
          </cell>
        </row>
        <row r="450">
          <cell r="B450" t="str">
            <v>Y99999</v>
          </cell>
        </row>
        <row r="451">
          <cell r="B451" t="str">
            <v>Z99999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Present"/>
      <sheetName val="DBFE"/>
      <sheetName val="Fasi"/>
      <sheetName val="Macro"/>
      <sheetName val="PL"/>
      <sheetName val="TB"/>
      <sheetName val="Input"/>
      <sheetName val="TPivot"/>
      <sheetName val="Export"/>
      <sheetName val="CExCDC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Tabella"/>
      <sheetName val="Convalida"/>
      <sheetName val="Bloomberg"/>
    </sheetNames>
    <sheetDataSet>
      <sheetData sheetId="0">
        <row r="50">
          <cell r="B50" t="str">
            <v xml:space="preserve"> - </v>
          </cell>
        </row>
        <row r="51">
          <cell r="B51" t="str">
            <v>A01000</v>
          </cell>
        </row>
        <row r="52">
          <cell r="B52" t="str">
            <v>A01005</v>
          </cell>
        </row>
        <row r="53">
          <cell r="B53" t="str">
            <v>A01010</v>
          </cell>
        </row>
        <row r="54">
          <cell r="B54" t="str">
            <v>A01015</v>
          </cell>
        </row>
        <row r="55">
          <cell r="B55" t="str">
            <v>A01020</v>
          </cell>
        </row>
        <row r="56">
          <cell r="B56" t="str">
            <v>A01025</v>
          </cell>
        </row>
        <row r="57">
          <cell r="B57" t="str">
            <v>A01030</v>
          </cell>
        </row>
        <row r="58">
          <cell r="B58" t="str">
            <v>A01035</v>
          </cell>
        </row>
        <row r="59">
          <cell r="B59" t="str">
            <v>A01040</v>
          </cell>
        </row>
        <row r="60">
          <cell r="B60" t="str">
            <v>A01045</v>
          </cell>
        </row>
        <row r="61">
          <cell r="B61" t="str">
            <v>A01050</v>
          </cell>
        </row>
        <row r="62">
          <cell r="B62" t="str">
            <v>A01055</v>
          </cell>
        </row>
        <row r="63">
          <cell r="B63" t="str">
            <v>A01060</v>
          </cell>
        </row>
        <row r="64">
          <cell r="B64" t="str">
            <v>A01065</v>
          </cell>
        </row>
        <row r="65">
          <cell r="B65" t="str">
            <v>A01070</v>
          </cell>
        </row>
        <row r="66">
          <cell r="B66" t="str">
            <v>A01075</v>
          </cell>
        </row>
        <row r="67">
          <cell r="B67" t="str">
            <v>A02000</v>
          </cell>
        </row>
        <row r="68">
          <cell r="B68" t="str">
            <v>A02005</v>
          </cell>
        </row>
        <row r="69">
          <cell r="B69" t="str">
            <v>A02010</v>
          </cell>
        </row>
        <row r="70">
          <cell r="B70" t="str">
            <v>A02015</v>
          </cell>
        </row>
        <row r="71">
          <cell r="B71" t="str">
            <v>A02020</v>
          </cell>
        </row>
        <row r="72">
          <cell r="B72" t="str">
            <v>A02025</v>
          </cell>
        </row>
        <row r="73">
          <cell r="B73" t="str">
            <v>A02030</v>
          </cell>
        </row>
        <row r="74">
          <cell r="B74" t="str">
            <v>A02035</v>
          </cell>
        </row>
        <row r="75">
          <cell r="B75" t="str">
            <v>A02040</v>
          </cell>
        </row>
        <row r="76">
          <cell r="B76" t="str">
            <v>A02045</v>
          </cell>
        </row>
        <row r="77">
          <cell r="B77" t="str">
            <v>A02050</v>
          </cell>
        </row>
        <row r="78">
          <cell r="B78" t="str">
            <v>A02055</v>
          </cell>
        </row>
        <row r="79">
          <cell r="B79" t="str">
            <v>A02060</v>
          </cell>
        </row>
        <row r="80">
          <cell r="B80" t="str">
            <v>A02065</v>
          </cell>
        </row>
        <row r="81">
          <cell r="B81" t="str">
            <v>A02070</v>
          </cell>
        </row>
        <row r="82">
          <cell r="B82" t="str">
            <v>A02075</v>
          </cell>
        </row>
        <row r="83">
          <cell r="B83" t="str">
            <v>A02080</v>
          </cell>
        </row>
        <row r="84">
          <cell r="B84" t="str">
            <v>A02085</v>
          </cell>
        </row>
        <row r="85">
          <cell r="B85" t="str">
            <v>A02090</v>
          </cell>
        </row>
        <row r="86">
          <cell r="B86" t="str">
            <v>A02095</v>
          </cell>
        </row>
        <row r="87">
          <cell r="B87" t="str">
            <v>A02100</v>
          </cell>
        </row>
        <row r="88">
          <cell r="B88" t="str">
            <v>A02105</v>
          </cell>
        </row>
        <row r="89">
          <cell r="B89" t="str">
            <v>A02110</v>
          </cell>
        </row>
        <row r="90">
          <cell r="B90" t="str">
            <v>A02115</v>
          </cell>
        </row>
        <row r="91">
          <cell r="B91" t="str">
            <v>A02120</v>
          </cell>
        </row>
        <row r="92">
          <cell r="B92" t="str">
            <v>A02125</v>
          </cell>
        </row>
        <row r="93">
          <cell r="B93" t="str">
            <v>A02130</v>
          </cell>
        </row>
        <row r="94">
          <cell r="B94" t="str">
            <v>A02135</v>
          </cell>
        </row>
        <row r="95">
          <cell r="B95" t="str">
            <v>A02140</v>
          </cell>
        </row>
        <row r="96">
          <cell r="B96" t="str">
            <v>A02145</v>
          </cell>
        </row>
        <row r="97">
          <cell r="B97" t="str">
            <v>A02150</v>
          </cell>
        </row>
        <row r="98">
          <cell r="B98" t="str">
            <v>A02155</v>
          </cell>
        </row>
        <row r="99">
          <cell r="B99" t="str">
            <v>A02160</v>
          </cell>
        </row>
        <row r="100">
          <cell r="B100" t="str">
            <v>A02165</v>
          </cell>
        </row>
        <row r="101">
          <cell r="B101" t="str">
            <v>A02170</v>
          </cell>
        </row>
        <row r="102">
          <cell r="B102" t="str">
            <v>A02175</v>
          </cell>
        </row>
        <row r="103">
          <cell r="B103" t="str">
            <v>A02180</v>
          </cell>
        </row>
        <row r="104">
          <cell r="B104" t="str">
            <v>A02185</v>
          </cell>
        </row>
        <row r="105">
          <cell r="B105" t="str">
            <v>A02190</v>
          </cell>
        </row>
        <row r="106">
          <cell r="B106" t="str">
            <v>A02195</v>
          </cell>
        </row>
        <row r="107">
          <cell r="B107" t="str">
            <v>A02200</v>
          </cell>
        </row>
        <row r="108">
          <cell r="B108" t="str">
            <v>A02205</v>
          </cell>
        </row>
        <row r="109">
          <cell r="B109" t="str">
            <v>A02210</v>
          </cell>
        </row>
        <row r="110">
          <cell r="B110" t="str">
            <v>A02215</v>
          </cell>
        </row>
        <row r="111">
          <cell r="B111" t="str">
            <v>A02220</v>
          </cell>
        </row>
        <row r="112">
          <cell r="B112" t="str">
            <v>A02225</v>
          </cell>
        </row>
        <row r="113">
          <cell r="B113" t="str">
            <v>A02230</v>
          </cell>
        </row>
        <row r="114">
          <cell r="B114" t="str">
            <v>A02235</v>
          </cell>
        </row>
        <row r="115">
          <cell r="B115" t="str">
            <v>A02239</v>
          </cell>
        </row>
        <row r="116">
          <cell r="B116" t="str">
            <v>A02240</v>
          </cell>
        </row>
        <row r="117">
          <cell r="B117" t="str">
            <v>A03000</v>
          </cell>
        </row>
        <row r="118">
          <cell r="B118" t="str">
            <v>A03005</v>
          </cell>
        </row>
        <row r="119">
          <cell r="B119" t="str">
            <v>A03010</v>
          </cell>
        </row>
        <row r="120">
          <cell r="B120" t="str">
            <v>A03015</v>
          </cell>
        </row>
        <row r="121">
          <cell r="B121" t="str">
            <v>A03020</v>
          </cell>
        </row>
        <row r="122">
          <cell r="B122" t="str">
            <v>A03025</v>
          </cell>
        </row>
        <row r="123">
          <cell r="B123" t="str">
            <v>A03030</v>
          </cell>
        </row>
        <row r="124">
          <cell r="B124" t="str">
            <v>A03035</v>
          </cell>
        </row>
        <row r="125">
          <cell r="B125" t="str">
            <v>A03040</v>
          </cell>
        </row>
        <row r="126">
          <cell r="B126" t="str">
            <v>A03045</v>
          </cell>
        </row>
        <row r="127">
          <cell r="B127" t="str">
            <v>A03050</v>
          </cell>
        </row>
        <row r="128">
          <cell r="B128" t="str">
            <v>A03055</v>
          </cell>
        </row>
        <row r="129">
          <cell r="B129" t="str">
            <v>A03060</v>
          </cell>
        </row>
        <row r="130">
          <cell r="B130" t="str">
            <v>A03065</v>
          </cell>
        </row>
        <row r="131">
          <cell r="B131" t="str">
            <v>A03070</v>
          </cell>
        </row>
        <row r="132">
          <cell r="B132" t="str">
            <v>A03075</v>
          </cell>
        </row>
        <row r="133">
          <cell r="B133" t="str">
            <v>A03080</v>
          </cell>
        </row>
        <row r="134">
          <cell r="B134" t="str">
            <v>A04000</v>
          </cell>
        </row>
        <row r="135">
          <cell r="B135" t="str">
            <v>A04005</v>
          </cell>
        </row>
        <row r="136">
          <cell r="B136" t="str">
            <v>A04010</v>
          </cell>
        </row>
        <row r="137">
          <cell r="B137" t="str">
            <v>A04015</v>
          </cell>
        </row>
        <row r="138">
          <cell r="B138" t="str">
            <v>A05000</v>
          </cell>
        </row>
        <row r="139">
          <cell r="B139" t="str">
            <v>A05005</v>
          </cell>
        </row>
        <row r="140">
          <cell r="B140" t="str">
            <v>A05010</v>
          </cell>
        </row>
        <row r="141">
          <cell r="B141" t="str">
            <v>A05015</v>
          </cell>
        </row>
        <row r="142">
          <cell r="B142" t="str">
            <v>A05020</v>
          </cell>
        </row>
        <row r="143">
          <cell r="B143" t="str">
            <v>A05025</v>
          </cell>
        </row>
        <row r="144">
          <cell r="B144" t="str">
            <v>A99999</v>
          </cell>
        </row>
        <row r="145">
          <cell r="B145" t="str">
            <v>B01000</v>
          </cell>
        </row>
        <row r="146">
          <cell r="B146" t="str">
            <v>B01005</v>
          </cell>
        </row>
        <row r="147">
          <cell r="B147" t="str">
            <v>B01010</v>
          </cell>
        </row>
        <row r="148">
          <cell r="B148" t="str">
            <v>B01015</v>
          </cell>
        </row>
        <row r="149">
          <cell r="B149" t="str">
            <v>B01020</v>
          </cell>
        </row>
        <row r="150">
          <cell r="B150" t="str">
            <v>B01025</v>
          </cell>
        </row>
        <row r="151">
          <cell r="B151" t="str">
            <v>B01030</v>
          </cell>
        </row>
        <row r="152">
          <cell r="B152" t="str">
            <v>B01035</v>
          </cell>
        </row>
        <row r="153">
          <cell r="B153" t="str">
            <v>B01040</v>
          </cell>
        </row>
        <row r="154">
          <cell r="B154" t="str">
            <v>B01045</v>
          </cell>
        </row>
        <row r="155">
          <cell r="B155" t="str">
            <v>B01050</v>
          </cell>
        </row>
        <row r="156">
          <cell r="B156" t="str">
            <v>B01055</v>
          </cell>
        </row>
        <row r="157">
          <cell r="B157" t="str">
            <v>B01060</v>
          </cell>
        </row>
        <row r="158">
          <cell r="B158" t="str">
            <v>B01065</v>
          </cell>
        </row>
        <row r="159">
          <cell r="B159" t="str">
            <v>B01070</v>
          </cell>
        </row>
        <row r="160">
          <cell r="B160" t="str">
            <v>B01075</v>
          </cell>
        </row>
        <row r="161">
          <cell r="B161" t="str">
            <v>B01080</v>
          </cell>
        </row>
        <row r="162">
          <cell r="B162" t="str">
            <v>B01085</v>
          </cell>
        </row>
        <row r="163">
          <cell r="B163" t="str">
            <v>B01090</v>
          </cell>
        </row>
        <row r="164">
          <cell r="B164" t="str">
            <v>B01095</v>
          </cell>
        </row>
        <row r="165">
          <cell r="B165" t="str">
            <v>B01100</v>
          </cell>
        </row>
        <row r="166">
          <cell r="B166" t="str">
            <v>B01105</v>
          </cell>
        </row>
        <row r="167">
          <cell r="B167" t="str">
            <v>B02000</v>
          </cell>
        </row>
        <row r="168">
          <cell r="B168" t="str">
            <v>B02005</v>
          </cell>
        </row>
        <row r="169">
          <cell r="B169" t="str">
            <v>B02010</v>
          </cell>
        </row>
        <row r="170">
          <cell r="B170" t="str">
            <v>B02015</v>
          </cell>
        </row>
        <row r="171">
          <cell r="B171" t="str">
            <v>B02020</v>
          </cell>
        </row>
        <row r="172">
          <cell r="B172" t="str">
            <v>B02025</v>
          </cell>
        </row>
        <row r="173">
          <cell r="B173" t="str">
            <v>B02030</v>
          </cell>
        </row>
        <row r="174">
          <cell r="B174" t="str">
            <v>B02035</v>
          </cell>
        </row>
        <row r="175">
          <cell r="B175" t="str">
            <v>B02040</v>
          </cell>
        </row>
        <row r="176">
          <cell r="B176" t="str">
            <v>B02045</v>
          </cell>
        </row>
        <row r="177">
          <cell r="B177" t="str">
            <v>B02050</v>
          </cell>
        </row>
        <row r="178">
          <cell r="B178" t="str">
            <v>B02055</v>
          </cell>
        </row>
        <row r="179">
          <cell r="B179" t="str">
            <v>B02060</v>
          </cell>
        </row>
        <row r="180">
          <cell r="B180" t="str">
            <v>B02065</v>
          </cell>
        </row>
        <row r="181">
          <cell r="B181" t="str">
            <v>B02070</v>
          </cell>
        </row>
        <row r="182">
          <cell r="B182" t="str">
            <v>B02075</v>
          </cell>
        </row>
        <row r="183">
          <cell r="B183" t="str">
            <v>B02080</v>
          </cell>
        </row>
        <row r="184">
          <cell r="B184" t="str">
            <v>B02085</v>
          </cell>
        </row>
        <row r="185">
          <cell r="B185" t="str">
            <v>B02090</v>
          </cell>
        </row>
        <row r="186">
          <cell r="B186" t="str">
            <v>B02095</v>
          </cell>
        </row>
        <row r="187">
          <cell r="B187" t="str">
            <v>B02100</v>
          </cell>
        </row>
        <row r="188">
          <cell r="B188" t="str">
            <v>B02105</v>
          </cell>
        </row>
        <row r="189">
          <cell r="B189" t="str">
            <v>B02110</v>
          </cell>
        </row>
        <row r="190">
          <cell r="B190" t="str">
            <v>B02115</v>
          </cell>
        </row>
        <row r="191">
          <cell r="B191" t="str">
            <v>B02120</v>
          </cell>
        </row>
        <row r="192">
          <cell r="B192" t="str">
            <v>B02125</v>
          </cell>
        </row>
        <row r="193">
          <cell r="B193" t="str">
            <v>B02130</v>
          </cell>
        </row>
        <row r="194">
          <cell r="B194" t="str">
            <v>B02135</v>
          </cell>
        </row>
        <row r="195">
          <cell r="B195" t="str">
            <v>B02140</v>
          </cell>
        </row>
        <row r="196">
          <cell r="B196" t="str">
            <v>B02145</v>
          </cell>
        </row>
        <row r="197">
          <cell r="B197" t="str">
            <v>B02150</v>
          </cell>
        </row>
        <row r="198">
          <cell r="B198" t="str">
            <v>B02155</v>
          </cell>
        </row>
        <row r="199">
          <cell r="B199" t="str">
            <v>B02160</v>
          </cell>
        </row>
        <row r="200">
          <cell r="B200" t="str">
            <v>B02165</v>
          </cell>
        </row>
        <row r="201">
          <cell r="B201" t="str">
            <v>B02170</v>
          </cell>
        </row>
        <row r="202">
          <cell r="B202" t="str">
            <v>B02175</v>
          </cell>
        </row>
        <row r="203">
          <cell r="B203" t="str">
            <v>B02180</v>
          </cell>
        </row>
        <row r="204">
          <cell r="B204" t="str">
            <v>B02185</v>
          </cell>
        </row>
        <row r="205">
          <cell r="B205" t="str">
            <v>B02190</v>
          </cell>
        </row>
        <row r="206">
          <cell r="B206" t="str">
            <v>B02195</v>
          </cell>
        </row>
        <row r="207">
          <cell r="B207" t="str">
            <v>B02200</v>
          </cell>
        </row>
        <row r="208">
          <cell r="B208" t="str">
            <v>B02205</v>
          </cell>
        </row>
        <row r="209">
          <cell r="B209" t="str">
            <v>B02210</v>
          </cell>
        </row>
        <row r="210">
          <cell r="B210" t="str">
            <v>B02215</v>
          </cell>
        </row>
        <row r="211">
          <cell r="B211" t="str">
            <v>B02220</v>
          </cell>
        </row>
        <row r="212">
          <cell r="B212" t="str">
            <v>B02225</v>
          </cell>
        </row>
        <row r="213">
          <cell r="B213" t="str">
            <v>B02230</v>
          </cell>
        </row>
        <row r="214">
          <cell r="B214" t="str">
            <v>B02235</v>
          </cell>
        </row>
        <row r="215">
          <cell r="B215" t="str">
            <v>B02240</v>
          </cell>
        </row>
        <row r="216">
          <cell r="B216" t="str">
            <v>B02245</v>
          </cell>
        </row>
        <row r="217">
          <cell r="B217" t="str">
            <v>B02250</v>
          </cell>
        </row>
        <row r="218">
          <cell r="B218" t="str">
            <v>B02255</v>
          </cell>
        </row>
        <row r="219">
          <cell r="B219" t="str">
            <v>B02260</v>
          </cell>
        </row>
        <row r="220">
          <cell r="B220" t="str">
            <v>B02265</v>
          </cell>
        </row>
        <row r="221">
          <cell r="B221" t="str">
            <v>B02270</v>
          </cell>
        </row>
        <row r="222">
          <cell r="B222" t="str">
            <v>B02275</v>
          </cell>
        </row>
        <row r="223">
          <cell r="B223" t="str">
            <v>B02280</v>
          </cell>
        </row>
        <row r="224">
          <cell r="B224" t="str">
            <v>B02285</v>
          </cell>
        </row>
        <row r="225">
          <cell r="B225" t="str">
            <v>B02290</v>
          </cell>
        </row>
        <row r="226">
          <cell r="B226" t="str">
            <v>B02295</v>
          </cell>
        </row>
        <row r="227">
          <cell r="B227" t="str">
            <v>B02300</v>
          </cell>
        </row>
        <row r="228">
          <cell r="B228" t="str">
            <v>B02305</v>
          </cell>
        </row>
        <row r="229">
          <cell r="B229" t="str">
            <v>B02310</v>
          </cell>
        </row>
        <row r="230">
          <cell r="B230" t="str">
            <v>B02315</v>
          </cell>
        </row>
        <row r="231">
          <cell r="B231" t="str">
            <v>B02320</v>
          </cell>
        </row>
        <row r="232">
          <cell r="B232" t="str">
            <v>B02325</v>
          </cell>
        </row>
        <row r="233">
          <cell r="B233" t="str">
            <v>B02330</v>
          </cell>
        </row>
        <row r="234">
          <cell r="B234" t="str">
            <v>B02335</v>
          </cell>
        </row>
        <row r="235">
          <cell r="B235" t="str">
            <v>B02340</v>
          </cell>
        </row>
        <row r="236">
          <cell r="B236" t="str">
            <v>B02345</v>
          </cell>
        </row>
        <row r="237">
          <cell r="B237" t="str">
            <v>B02350</v>
          </cell>
        </row>
        <row r="238">
          <cell r="B238" t="str">
            <v>B02355</v>
          </cell>
        </row>
        <row r="239">
          <cell r="B239" t="str">
            <v>B02360</v>
          </cell>
        </row>
        <row r="240">
          <cell r="B240" t="str">
            <v>B02365</v>
          </cell>
        </row>
        <row r="241">
          <cell r="B241" t="str">
            <v>B02370</v>
          </cell>
        </row>
        <row r="242">
          <cell r="B242" t="str">
            <v>B02375</v>
          </cell>
        </row>
        <row r="243">
          <cell r="B243" t="str">
            <v>B02380</v>
          </cell>
        </row>
        <row r="244">
          <cell r="B244" t="str">
            <v>B02385</v>
          </cell>
        </row>
        <row r="245">
          <cell r="B245" t="str">
            <v>B02390</v>
          </cell>
        </row>
        <row r="246">
          <cell r="B246" t="str">
            <v>B02395</v>
          </cell>
        </row>
        <row r="247">
          <cell r="B247" t="str">
            <v>B02400</v>
          </cell>
        </row>
        <row r="248">
          <cell r="B248" t="str">
            <v>B02405</v>
          </cell>
        </row>
        <row r="249">
          <cell r="B249" t="str">
            <v>B02410</v>
          </cell>
        </row>
        <row r="250">
          <cell r="B250" t="str">
            <v>B02415</v>
          </cell>
        </row>
        <row r="251">
          <cell r="B251" t="str">
            <v>B02420</v>
          </cell>
        </row>
        <row r="252">
          <cell r="B252" t="str">
            <v>B02425</v>
          </cell>
        </row>
        <row r="253">
          <cell r="B253" t="str">
            <v>B02430</v>
          </cell>
        </row>
        <row r="254">
          <cell r="B254" t="str">
            <v>B02435</v>
          </cell>
        </row>
        <row r="255">
          <cell r="B255" t="str">
            <v>B02440</v>
          </cell>
        </row>
        <row r="256">
          <cell r="B256" t="str">
            <v>B02445</v>
          </cell>
        </row>
        <row r="257">
          <cell r="B257" t="str">
            <v>B02450</v>
          </cell>
        </row>
        <row r="258">
          <cell r="B258" t="str">
            <v>B02455</v>
          </cell>
        </row>
        <row r="259">
          <cell r="B259" t="str">
            <v>B02460</v>
          </cell>
        </row>
        <row r="260">
          <cell r="B260" t="str">
            <v>B02465</v>
          </cell>
        </row>
        <row r="261">
          <cell r="B261" t="str">
            <v>B02470</v>
          </cell>
        </row>
        <row r="262">
          <cell r="B262" t="str">
            <v>B02475</v>
          </cell>
        </row>
        <row r="263">
          <cell r="B263" t="str">
            <v>B02480</v>
          </cell>
        </row>
        <row r="264">
          <cell r="B264" t="str">
            <v>B02485</v>
          </cell>
        </row>
        <row r="265">
          <cell r="B265" t="str">
            <v>B02490</v>
          </cell>
        </row>
        <row r="266">
          <cell r="B266" t="str">
            <v>B02495</v>
          </cell>
        </row>
        <row r="267">
          <cell r="B267" t="str">
            <v>B02500</v>
          </cell>
        </row>
        <row r="268">
          <cell r="B268" t="str">
            <v>B02505</v>
          </cell>
        </row>
        <row r="269">
          <cell r="B269" t="str">
            <v>B02510</v>
          </cell>
        </row>
        <row r="270">
          <cell r="B270" t="str">
            <v>B02515</v>
          </cell>
        </row>
        <row r="271">
          <cell r="B271" t="str">
            <v>B02520</v>
          </cell>
        </row>
        <row r="272">
          <cell r="B272" t="str">
            <v>B02525</v>
          </cell>
        </row>
        <row r="273">
          <cell r="B273" t="str">
            <v>B02530</v>
          </cell>
        </row>
        <row r="274">
          <cell r="B274" t="str">
            <v>B02535</v>
          </cell>
        </row>
        <row r="275">
          <cell r="B275" t="str">
            <v>B02540</v>
          </cell>
        </row>
        <row r="276">
          <cell r="B276" t="str">
            <v>B02545</v>
          </cell>
        </row>
        <row r="277">
          <cell r="B277" t="str">
            <v>B02550</v>
          </cell>
        </row>
        <row r="278">
          <cell r="B278" t="str">
            <v>B02555</v>
          </cell>
        </row>
        <row r="279">
          <cell r="B279" t="str">
            <v>B02560</v>
          </cell>
        </row>
        <row r="280">
          <cell r="B280" t="str">
            <v>B02565</v>
          </cell>
        </row>
        <row r="281">
          <cell r="B281" t="str">
            <v>B02570</v>
          </cell>
        </row>
        <row r="282">
          <cell r="B282" t="str">
            <v>B02575</v>
          </cell>
        </row>
        <row r="283">
          <cell r="B283" t="str">
            <v>B02580</v>
          </cell>
        </row>
        <row r="284">
          <cell r="B284" t="str">
            <v>B02585</v>
          </cell>
        </row>
        <row r="285">
          <cell r="B285" t="str">
            <v>B02590</v>
          </cell>
        </row>
        <row r="286">
          <cell r="B286" t="str">
            <v>B02595</v>
          </cell>
        </row>
        <row r="287">
          <cell r="B287" t="str">
            <v>B02600</v>
          </cell>
        </row>
        <row r="288">
          <cell r="B288" t="str">
            <v>B02605</v>
          </cell>
        </row>
        <row r="289">
          <cell r="B289" t="str">
            <v>B02610</v>
          </cell>
        </row>
        <row r="290">
          <cell r="B290" t="str">
            <v>B02615</v>
          </cell>
        </row>
        <row r="291">
          <cell r="B291" t="str">
            <v>B02620</v>
          </cell>
        </row>
        <row r="292">
          <cell r="B292" t="str">
            <v>B02625</v>
          </cell>
        </row>
        <row r="293">
          <cell r="B293" t="str">
            <v>B02630</v>
          </cell>
        </row>
        <row r="294">
          <cell r="B294" t="str">
            <v>B02635</v>
          </cell>
        </row>
        <row r="295">
          <cell r="B295" t="str">
            <v>B02640</v>
          </cell>
        </row>
        <row r="296">
          <cell r="B296" t="str">
            <v>B02645</v>
          </cell>
        </row>
        <row r="297">
          <cell r="B297" t="str">
            <v>B02650</v>
          </cell>
        </row>
        <row r="298">
          <cell r="B298" t="str">
            <v>B02655</v>
          </cell>
        </row>
        <row r="299">
          <cell r="B299" t="str">
            <v>B02660</v>
          </cell>
        </row>
        <row r="300">
          <cell r="B300" t="str">
            <v>B02665</v>
          </cell>
        </row>
        <row r="301">
          <cell r="B301" t="str">
            <v>B03000</v>
          </cell>
        </row>
        <row r="302">
          <cell r="B302" t="str">
            <v>B03005</v>
          </cell>
        </row>
        <row r="303">
          <cell r="B303" t="str">
            <v>B03010</v>
          </cell>
        </row>
        <row r="304">
          <cell r="B304" t="str">
            <v>B03015</v>
          </cell>
        </row>
        <row r="305">
          <cell r="B305" t="str">
            <v>B03020</v>
          </cell>
        </row>
        <row r="306">
          <cell r="B306" t="str">
            <v>B03025</v>
          </cell>
        </row>
        <row r="307">
          <cell r="B307" t="str">
            <v>B03030</v>
          </cell>
        </row>
        <row r="308">
          <cell r="B308" t="str">
            <v>B04000</v>
          </cell>
        </row>
        <row r="309">
          <cell r="B309" t="str">
            <v>B04005</v>
          </cell>
        </row>
        <row r="310">
          <cell r="B310" t="str">
            <v>B04010</v>
          </cell>
        </row>
        <row r="311">
          <cell r="B311" t="str">
            <v>B04015</v>
          </cell>
        </row>
        <row r="312">
          <cell r="B312" t="str">
            <v>B04020</v>
          </cell>
        </row>
        <row r="313">
          <cell r="B313" t="str">
            <v>B04025</v>
          </cell>
        </row>
        <row r="314">
          <cell r="B314" t="str">
            <v>B04030</v>
          </cell>
        </row>
        <row r="315">
          <cell r="B315" t="str">
            <v>B04035</v>
          </cell>
        </row>
        <row r="316">
          <cell r="B316" t="str">
            <v>B04040</v>
          </cell>
        </row>
        <row r="317">
          <cell r="B317" t="str">
            <v>B05089</v>
          </cell>
        </row>
        <row r="318">
          <cell r="B318" t="str">
            <v>B05000</v>
          </cell>
        </row>
        <row r="319">
          <cell r="B319" t="str">
            <v>B05005</v>
          </cell>
        </row>
        <row r="320">
          <cell r="B320" t="str">
            <v>B05010</v>
          </cell>
        </row>
        <row r="321">
          <cell r="B321" t="str">
            <v>B05015</v>
          </cell>
        </row>
        <row r="322">
          <cell r="B322" t="str">
            <v>B05020</v>
          </cell>
        </row>
        <row r="323">
          <cell r="B323" t="str">
            <v>B06000</v>
          </cell>
        </row>
        <row r="324">
          <cell r="B324" t="str">
            <v>B06005</v>
          </cell>
        </row>
        <row r="325">
          <cell r="B325" t="str">
            <v>B06010</v>
          </cell>
        </row>
        <row r="326">
          <cell r="B326" t="str">
            <v>B07000</v>
          </cell>
        </row>
        <row r="327">
          <cell r="B327" t="str">
            <v>B07005</v>
          </cell>
        </row>
        <row r="328">
          <cell r="B328" t="str">
            <v>B07010</v>
          </cell>
        </row>
        <row r="329">
          <cell r="B329" t="str">
            <v>B08000</v>
          </cell>
        </row>
        <row r="330">
          <cell r="B330" t="str">
            <v>B08005</v>
          </cell>
        </row>
        <row r="331">
          <cell r="B331" t="str">
            <v>B08010</v>
          </cell>
        </row>
        <row r="332">
          <cell r="B332" t="str">
            <v>B09000</v>
          </cell>
        </row>
        <row r="333">
          <cell r="B333" t="str">
            <v>B09005</v>
          </cell>
        </row>
        <row r="334">
          <cell r="B334" t="str">
            <v>B09010</v>
          </cell>
        </row>
        <row r="335">
          <cell r="B335" t="str">
            <v>B09015</v>
          </cell>
        </row>
        <row r="336">
          <cell r="B336" t="str">
            <v>B09020</v>
          </cell>
        </row>
        <row r="337">
          <cell r="B337" t="str">
            <v>B09025</v>
          </cell>
        </row>
        <row r="338">
          <cell r="B338" t="str">
            <v>B10000</v>
          </cell>
        </row>
        <row r="339">
          <cell r="B339" t="str">
            <v>B11129</v>
          </cell>
        </row>
        <row r="340">
          <cell r="B340" t="str">
            <v>B11000</v>
          </cell>
        </row>
        <row r="341">
          <cell r="B341" t="str">
            <v>B11005</v>
          </cell>
        </row>
        <row r="342">
          <cell r="B342" t="str">
            <v>B11010</v>
          </cell>
        </row>
        <row r="343">
          <cell r="B343" t="str">
            <v>B12000</v>
          </cell>
        </row>
        <row r="344">
          <cell r="B344" t="str">
            <v>B13000</v>
          </cell>
        </row>
        <row r="345">
          <cell r="B345" t="str">
            <v>B14000</v>
          </cell>
        </row>
        <row r="346">
          <cell r="B346" t="str">
            <v>B14005</v>
          </cell>
        </row>
        <row r="347">
          <cell r="B347" t="str">
            <v>B14010</v>
          </cell>
        </row>
        <row r="348">
          <cell r="B348" t="str">
            <v>B15000</v>
          </cell>
        </row>
        <row r="349">
          <cell r="B349" t="str">
            <v>B15005</v>
          </cell>
        </row>
        <row r="350">
          <cell r="B350" t="str">
            <v>B15010</v>
          </cell>
        </row>
        <row r="351">
          <cell r="B351" t="str">
            <v>B15015</v>
          </cell>
        </row>
        <row r="352">
          <cell r="B352" t="str">
            <v>B15020</v>
          </cell>
        </row>
        <row r="353">
          <cell r="B353" t="str">
            <v>B15025</v>
          </cell>
        </row>
        <row r="354">
          <cell r="B354" t="str">
            <v>B15030</v>
          </cell>
        </row>
        <row r="355">
          <cell r="B355" t="str">
            <v>B15035</v>
          </cell>
        </row>
        <row r="356">
          <cell r="B356" t="str">
            <v>B15040</v>
          </cell>
        </row>
        <row r="357">
          <cell r="B357" t="str">
            <v>B15045</v>
          </cell>
        </row>
        <row r="358">
          <cell r="B358" t="str">
            <v>B15050</v>
          </cell>
        </row>
        <row r="359">
          <cell r="B359" t="str">
            <v>B15055</v>
          </cell>
        </row>
        <row r="360">
          <cell r="B360" t="str">
            <v>B15060</v>
          </cell>
        </row>
        <row r="361">
          <cell r="B361" t="str">
            <v>B99999</v>
          </cell>
        </row>
        <row r="362">
          <cell r="B362" t="str">
            <v>C01000</v>
          </cell>
        </row>
        <row r="363">
          <cell r="B363" t="str">
            <v>C01005</v>
          </cell>
        </row>
        <row r="364">
          <cell r="B364" t="str">
            <v>C01010</v>
          </cell>
        </row>
        <row r="365">
          <cell r="B365" t="str">
            <v>C01015</v>
          </cell>
        </row>
        <row r="366">
          <cell r="B366" t="str">
            <v>C02000</v>
          </cell>
        </row>
        <row r="367">
          <cell r="B367" t="str">
            <v>C02005</v>
          </cell>
        </row>
        <row r="368">
          <cell r="B368" t="str">
            <v>C02010</v>
          </cell>
        </row>
        <row r="369">
          <cell r="B369" t="str">
            <v>C02015</v>
          </cell>
        </row>
        <row r="370">
          <cell r="B370" t="str">
            <v>C02020</v>
          </cell>
        </row>
        <row r="371">
          <cell r="B371" t="str">
            <v>C02025</v>
          </cell>
        </row>
        <row r="372">
          <cell r="B372" t="str">
            <v>C03000</v>
          </cell>
        </row>
        <row r="373">
          <cell r="B373" t="str">
            <v>C03005</v>
          </cell>
        </row>
        <row r="374">
          <cell r="B374" t="str">
            <v>C03010</v>
          </cell>
        </row>
        <row r="375">
          <cell r="B375" t="str">
            <v>C03015</v>
          </cell>
        </row>
        <row r="376">
          <cell r="B376" t="str">
            <v>C04000</v>
          </cell>
        </row>
        <row r="377">
          <cell r="B377" t="str">
            <v>C04005</v>
          </cell>
        </row>
        <row r="378">
          <cell r="B378" t="str">
            <v>C04010</v>
          </cell>
        </row>
        <row r="379">
          <cell r="B379" t="str">
            <v>C99999</v>
          </cell>
        </row>
        <row r="380">
          <cell r="B380" t="str">
            <v>D01000</v>
          </cell>
        </row>
        <row r="381">
          <cell r="B381" t="str">
            <v>D02000</v>
          </cell>
        </row>
        <row r="382">
          <cell r="B382" t="str">
            <v>D99999</v>
          </cell>
        </row>
        <row r="383">
          <cell r="B383" t="str">
            <v>E01000</v>
          </cell>
        </row>
        <row r="384">
          <cell r="B384" t="str">
            <v>E01005</v>
          </cell>
        </row>
        <row r="385">
          <cell r="B385" t="str">
            <v>E01010</v>
          </cell>
        </row>
        <row r="386">
          <cell r="B386" t="str">
            <v>E01015</v>
          </cell>
        </row>
        <row r="387">
          <cell r="B387" t="str">
            <v>E01020</v>
          </cell>
        </row>
        <row r="388">
          <cell r="B388" t="str">
            <v>E01025</v>
          </cell>
        </row>
        <row r="389">
          <cell r="B389" t="str">
            <v>E01030</v>
          </cell>
        </row>
        <row r="390">
          <cell r="B390" t="str">
            <v>E01035</v>
          </cell>
        </row>
        <row r="391">
          <cell r="B391" t="str">
            <v>E01040</v>
          </cell>
        </row>
        <row r="392">
          <cell r="B392" t="str">
            <v>E01045</v>
          </cell>
        </row>
        <row r="393">
          <cell r="B393" t="str">
            <v>E01050</v>
          </cell>
        </row>
        <row r="394">
          <cell r="B394" t="str">
            <v>E01055</v>
          </cell>
        </row>
        <row r="395">
          <cell r="B395" t="str">
            <v>E01060</v>
          </cell>
        </row>
        <row r="396">
          <cell r="B396" t="str">
            <v>E01065</v>
          </cell>
        </row>
        <row r="397">
          <cell r="B397" t="str">
            <v>E01070</v>
          </cell>
        </row>
        <row r="398">
          <cell r="B398" t="str">
            <v>E01075</v>
          </cell>
        </row>
        <row r="399">
          <cell r="B399" t="str">
            <v>E01080</v>
          </cell>
        </row>
        <row r="400">
          <cell r="B400" t="str">
            <v>E01085</v>
          </cell>
        </row>
        <row r="401">
          <cell r="B401" t="str">
            <v>E01090</v>
          </cell>
        </row>
        <row r="402">
          <cell r="B402" t="str">
            <v>E01095</v>
          </cell>
        </row>
        <row r="403">
          <cell r="B403" t="str">
            <v>E01100</v>
          </cell>
        </row>
        <row r="404">
          <cell r="B404" t="str">
            <v>E01105</v>
          </cell>
        </row>
        <row r="405">
          <cell r="B405" t="str">
            <v>E01110</v>
          </cell>
        </row>
        <row r="406">
          <cell r="B406" t="str">
            <v>E01115</v>
          </cell>
        </row>
        <row r="407">
          <cell r="B407" t="str">
            <v>E01120</v>
          </cell>
        </row>
        <row r="408">
          <cell r="B408" t="str">
            <v>E02000</v>
          </cell>
        </row>
        <row r="409">
          <cell r="B409" t="str">
            <v>E02005</v>
          </cell>
        </row>
        <row r="410">
          <cell r="B410" t="str">
            <v>E02010</v>
          </cell>
        </row>
        <row r="411">
          <cell r="B411" t="str">
            <v>E02015</v>
          </cell>
        </row>
        <row r="412">
          <cell r="B412" t="str">
            <v>E02020</v>
          </cell>
        </row>
        <row r="413">
          <cell r="B413" t="str">
            <v>E02025</v>
          </cell>
        </row>
        <row r="414">
          <cell r="B414" t="str">
            <v>E02030</v>
          </cell>
        </row>
        <row r="415">
          <cell r="B415" t="str">
            <v>E02035</v>
          </cell>
        </row>
        <row r="416">
          <cell r="B416" t="str">
            <v>E02040</v>
          </cell>
        </row>
        <row r="417">
          <cell r="B417" t="str">
            <v>E02045</v>
          </cell>
        </row>
        <row r="418">
          <cell r="B418" t="str">
            <v>E02050</v>
          </cell>
        </row>
        <row r="419">
          <cell r="B419" t="str">
            <v>E02055</v>
          </cell>
        </row>
        <row r="420">
          <cell r="B420" t="str">
            <v>E02060</v>
          </cell>
        </row>
        <row r="421">
          <cell r="B421" t="str">
            <v>E02065</v>
          </cell>
        </row>
        <row r="422">
          <cell r="B422" t="str">
            <v>E02070</v>
          </cell>
        </row>
        <row r="423">
          <cell r="B423" t="str">
            <v>E02075</v>
          </cell>
        </row>
        <row r="424">
          <cell r="B424" t="str">
            <v>E02080</v>
          </cell>
        </row>
        <row r="425">
          <cell r="B425" t="str">
            <v>E02085</v>
          </cell>
        </row>
        <row r="426">
          <cell r="B426" t="str">
            <v>E02090</v>
          </cell>
        </row>
        <row r="427">
          <cell r="B427" t="str">
            <v>E02095</v>
          </cell>
        </row>
        <row r="428">
          <cell r="B428" t="str">
            <v>E02100</v>
          </cell>
        </row>
        <row r="429">
          <cell r="B429" t="str">
            <v>E02105</v>
          </cell>
        </row>
        <row r="430">
          <cell r="B430" t="str">
            <v>E02110</v>
          </cell>
        </row>
        <row r="431">
          <cell r="B431" t="str">
            <v>E02115</v>
          </cell>
        </row>
        <row r="432">
          <cell r="B432" t="str">
            <v>E02120</v>
          </cell>
        </row>
        <row r="433">
          <cell r="B433" t="str">
            <v>E02125</v>
          </cell>
        </row>
        <row r="434">
          <cell r="B434" t="str">
            <v>E02130</v>
          </cell>
        </row>
        <row r="435">
          <cell r="B435" t="str">
            <v>E02135</v>
          </cell>
        </row>
        <row r="436">
          <cell r="B436" t="str">
            <v>E02140</v>
          </cell>
        </row>
        <row r="437">
          <cell r="B437" t="str">
            <v>E02145</v>
          </cell>
        </row>
        <row r="438">
          <cell r="B438" t="str">
            <v>E02150</v>
          </cell>
        </row>
        <row r="439">
          <cell r="B439" t="str">
            <v>E99999</v>
          </cell>
        </row>
        <row r="440">
          <cell r="B440" t="str">
            <v>X01000</v>
          </cell>
        </row>
        <row r="441">
          <cell r="B441" t="str">
            <v>Y01000</v>
          </cell>
        </row>
        <row r="442">
          <cell r="B442" t="str">
            <v>Y01005</v>
          </cell>
        </row>
        <row r="443">
          <cell r="B443" t="str">
            <v>Y01010</v>
          </cell>
        </row>
        <row r="444">
          <cell r="B444" t="str">
            <v>Y01015</v>
          </cell>
        </row>
        <row r="445">
          <cell r="B445" t="str">
            <v>Y01020</v>
          </cell>
        </row>
        <row r="446">
          <cell r="B446" t="str">
            <v>Y02000</v>
          </cell>
        </row>
        <row r="447">
          <cell r="B447" t="str">
            <v>Y02005</v>
          </cell>
        </row>
        <row r="448">
          <cell r="B448" t="str">
            <v>Y02010</v>
          </cell>
        </row>
        <row r="449">
          <cell r="B449" t="str">
            <v>Y03000</v>
          </cell>
        </row>
        <row r="450">
          <cell r="B450" t="str">
            <v>Y99999</v>
          </cell>
        </row>
        <row r="451">
          <cell r="B451" t="str">
            <v>Z99999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Rilevazione"/>
      <sheetName val="Input"/>
      <sheetName val="TB"/>
    </sheetNames>
    <sheetDataSet>
      <sheetData sheetId="0">
        <row r="4">
          <cell r="A4" t="str">
            <v>101</v>
          </cell>
        </row>
        <row r="5">
          <cell r="A5" t="str">
            <v>102</v>
          </cell>
        </row>
        <row r="6">
          <cell r="A6" t="str">
            <v>103</v>
          </cell>
        </row>
        <row r="7">
          <cell r="A7" t="str">
            <v>104</v>
          </cell>
        </row>
        <row r="8">
          <cell r="A8" t="str">
            <v>105</v>
          </cell>
        </row>
        <row r="9">
          <cell r="A9" t="str">
            <v>106</v>
          </cell>
        </row>
        <row r="10">
          <cell r="A10" t="str">
            <v>107</v>
          </cell>
        </row>
        <row r="11">
          <cell r="A11" t="str">
            <v>108</v>
          </cell>
        </row>
        <row r="12">
          <cell r="A12" t="str">
            <v>109</v>
          </cell>
        </row>
        <row r="13">
          <cell r="A13" t="str">
            <v>901</v>
          </cell>
        </row>
        <row r="14">
          <cell r="A14" t="str">
            <v>902</v>
          </cell>
        </row>
        <row r="15">
          <cell r="A15" t="str">
            <v>903</v>
          </cell>
        </row>
        <row r="16">
          <cell r="A16" t="str">
            <v>904</v>
          </cell>
        </row>
        <row r="17">
          <cell r="A17" t="str">
            <v>905</v>
          </cell>
        </row>
        <row r="18">
          <cell r="A18" t="str">
            <v>906</v>
          </cell>
        </row>
        <row r="19">
          <cell r="A19" t="str">
            <v>907</v>
          </cell>
        </row>
        <row r="20">
          <cell r="A20" t="str">
            <v>908</v>
          </cell>
        </row>
        <row r="21">
          <cell r="A21" t="str">
            <v>909</v>
          </cell>
        </row>
        <row r="22">
          <cell r="A22" t="str">
            <v>910</v>
          </cell>
        </row>
        <row r="23">
          <cell r="A23" t="str">
            <v>911</v>
          </cell>
        </row>
        <row r="24">
          <cell r="A24" t="str">
            <v>912</v>
          </cell>
        </row>
        <row r="25">
          <cell r="A25" t="str">
            <v>913</v>
          </cell>
        </row>
        <row r="26">
          <cell r="A26" t="str">
            <v>914</v>
          </cell>
        </row>
        <row r="27">
          <cell r="A27" t="str">
            <v>915</v>
          </cell>
        </row>
        <row r="28">
          <cell r="A28" t="str">
            <v>916</v>
          </cell>
        </row>
        <row r="29">
          <cell r="A29" t="str">
            <v>917</v>
          </cell>
        </row>
        <row r="30">
          <cell r="A30" t="str">
            <v>918</v>
          </cell>
        </row>
        <row r="31">
          <cell r="A31" t="str">
            <v>920</v>
          </cell>
        </row>
        <row r="32">
          <cell r="A32" t="str">
            <v>930</v>
          </cell>
        </row>
        <row r="33">
          <cell r="A33" t="str">
            <v>940</v>
          </cell>
        </row>
        <row r="34">
          <cell r="A34" t="str">
            <v>960</v>
          </cell>
        </row>
        <row r="39">
          <cell r="B39" t="str">
            <v>1° - Trim</v>
          </cell>
        </row>
        <row r="40">
          <cell r="B40" t="str">
            <v>2° - Trim</v>
          </cell>
        </row>
        <row r="41">
          <cell r="B41" t="str">
            <v>3° - Trim</v>
          </cell>
        </row>
        <row r="42">
          <cell r="B42" t="str">
            <v>4° - Trim</v>
          </cell>
        </row>
        <row r="43">
          <cell r="B43" t="str">
            <v>C - Consuntivo</v>
          </cell>
        </row>
        <row r="46">
          <cell r="B46" t="str">
            <v>B0010</v>
          </cell>
        </row>
        <row r="47">
          <cell r="B47" t="str">
            <v>B0020</v>
          </cell>
        </row>
        <row r="48">
          <cell r="B48" t="str">
            <v>B0030</v>
          </cell>
        </row>
        <row r="49">
          <cell r="B49" t="str">
            <v>B0040</v>
          </cell>
        </row>
        <row r="50">
          <cell r="B50" t="str">
            <v>B0050</v>
          </cell>
        </row>
        <row r="51">
          <cell r="B51" t="str">
            <v>B0060</v>
          </cell>
        </row>
        <row r="52">
          <cell r="B52" t="str">
            <v>B0070</v>
          </cell>
        </row>
        <row r="53">
          <cell r="B53" t="str">
            <v>B0080</v>
          </cell>
        </row>
        <row r="54">
          <cell r="B54" t="str">
            <v>B0090</v>
          </cell>
        </row>
        <row r="55">
          <cell r="B55" t="str">
            <v>B0100</v>
          </cell>
        </row>
        <row r="56">
          <cell r="B56" t="str">
            <v>B0110</v>
          </cell>
        </row>
        <row r="57">
          <cell r="B57" t="str">
            <v>B0120</v>
          </cell>
        </row>
        <row r="58">
          <cell r="B58" t="str">
            <v>B0130</v>
          </cell>
        </row>
        <row r="59">
          <cell r="B59" t="str">
            <v>B0140</v>
          </cell>
        </row>
        <row r="60">
          <cell r="B60" t="str">
            <v>B0150</v>
          </cell>
        </row>
        <row r="61">
          <cell r="B61" t="str">
            <v>B0160</v>
          </cell>
        </row>
        <row r="62">
          <cell r="B62" t="str">
            <v>B0170</v>
          </cell>
        </row>
        <row r="63">
          <cell r="B63" t="str">
            <v>B0180</v>
          </cell>
        </row>
        <row r="64">
          <cell r="B64" t="str">
            <v>B0190</v>
          </cell>
        </row>
        <row r="65">
          <cell r="B65" t="str">
            <v>B0200</v>
          </cell>
        </row>
        <row r="66">
          <cell r="B66" t="str">
            <v>B0210</v>
          </cell>
        </row>
        <row r="67">
          <cell r="B67" t="str">
            <v>B0220</v>
          </cell>
        </row>
        <row r="68">
          <cell r="B68" t="str">
            <v>B0221</v>
          </cell>
        </row>
        <row r="69">
          <cell r="B69" t="str">
            <v>B0222</v>
          </cell>
        </row>
        <row r="70">
          <cell r="B70" t="str">
            <v>B0223</v>
          </cell>
        </row>
        <row r="71">
          <cell r="B71" t="str">
            <v>B0230</v>
          </cell>
        </row>
        <row r="72">
          <cell r="B72" t="str">
            <v>B0231</v>
          </cell>
        </row>
        <row r="73">
          <cell r="B73" t="str">
            <v>B0232</v>
          </cell>
        </row>
        <row r="74">
          <cell r="B74" t="str">
            <v>B0233</v>
          </cell>
        </row>
        <row r="75">
          <cell r="B75" t="str">
            <v>B0240</v>
          </cell>
        </row>
        <row r="76">
          <cell r="B76" t="str">
            <v>B0250</v>
          </cell>
        </row>
        <row r="77">
          <cell r="B77" t="str">
            <v>B0260</v>
          </cell>
        </row>
        <row r="78">
          <cell r="B78" t="str">
            <v>B0270</v>
          </cell>
        </row>
        <row r="79">
          <cell r="B79" t="str">
            <v>B0280</v>
          </cell>
        </row>
        <row r="80">
          <cell r="B80" t="str">
            <v>B0290</v>
          </cell>
        </row>
        <row r="81">
          <cell r="B81" t="str">
            <v>B0300</v>
          </cell>
        </row>
        <row r="82">
          <cell r="B82" t="str">
            <v>B0310</v>
          </cell>
        </row>
        <row r="83">
          <cell r="B83" t="str">
            <v>B0320</v>
          </cell>
        </row>
        <row r="84">
          <cell r="B84" t="str">
            <v>B0330</v>
          </cell>
        </row>
        <row r="85">
          <cell r="B85" t="str">
            <v>B0340</v>
          </cell>
        </row>
        <row r="86">
          <cell r="B86" t="str">
            <v>B0350</v>
          </cell>
        </row>
        <row r="87">
          <cell r="B87" t="str">
            <v>B0360</v>
          </cell>
        </row>
        <row r="88">
          <cell r="B88" t="str">
            <v>B0370</v>
          </cell>
        </row>
        <row r="89">
          <cell r="B89" t="str">
            <v>B0380</v>
          </cell>
        </row>
        <row r="90">
          <cell r="B90" t="str">
            <v>B0390</v>
          </cell>
        </row>
        <row r="91">
          <cell r="B91" t="str">
            <v>B0400</v>
          </cell>
        </row>
        <row r="92">
          <cell r="B92" t="str">
            <v>B0410</v>
          </cell>
        </row>
        <row r="93">
          <cell r="B93" t="str">
            <v>B0420</v>
          </cell>
        </row>
        <row r="94">
          <cell r="B94" t="str">
            <v>B0430</v>
          </cell>
        </row>
        <row r="95">
          <cell r="B95" t="str">
            <v>B0440</v>
          </cell>
        </row>
        <row r="96">
          <cell r="B96" t="str">
            <v>B0451</v>
          </cell>
        </row>
        <row r="97">
          <cell r="B97" t="str">
            <v>B0452</v>
          </cell>
        </row>
        <row r="98">
          <cell r="B98" t="str">
            <v>B0453</v>
          </cell>
        </row>
        <row r="99">
          <cell r="B99" t="str">
            <v>B0460</v>
          </cell>
        </row>
        <row r="100">
          <cell r="B100" t="str">
            <v>B0470</v>
          </cell>
        </row>
        <row r="101">
          <cell r="B101" t="str">
            <v>B0480</v>
          </cell>
        </row>
        <row r="102">
          <cell r="B102" t="str">
            <v>B0490</v>
          </cell>
        </row>
        <row r="103">
          <cell r="B103" t="str">
            <v>B0500</v>
          </cell>
        </row>
        <row r="104">
          <cell r="B104" t="str">
            <v>B0510</v>
          </cell>
        </row>
        <row r="105">
          <cell r="B105" t="str">
            <v>B0520</v>
          </cell>
        </row>
        <row r="106">
          <cell r="B106" t="str">
            <v>B0530</v>
          </cell>
        </row>
        <row r="107">
          <cell r="B107" t="str">
            <v>B0540</v>
          </cell>
        </row>
        <row r="108">
          <cell r="B108" t="str">
            <v>B0550</v>
          </cell>
        </row>
        <row r="109">
          <cell r="B109" t="str">
            <v>B0560</v>
          </cell>
        </row>
        <row r="110">
          <cell r="B110" t="str">
            <v>B0570</v>
          </cell>
        </row>
        <row r="111">
          <cell r="B111" t="str">
            <v>B0580</v>
          </cell>
        </row>
        <row r="112">
          <cell r="B112" t="str">
            <v>B0590</v>
          </cell>
        </row>
        <row r="113">
          <cell r="B113" t="str">
            <v>B0600</v>
          </cell>
        </row>
        <row r="114">
          <cell r="B114" t="str">
            <v>B0610</v>
          </cell>
        </row>
        <row r="115">
          <cell r="B115" t="str">
            <v>B0620</v>
          </cell>
        </row>
        <row r="116">
          <cell r="B116" t="str">
            <v>B0630</v>
          </cell>
        </row>
        <row r="117">
          <cell r="B117" t="str">
            <v>B0640</v>
          </cell>
        </row>
        <row r="118">
          <cell r="B118" t="str">
            <v>B0650</v>
          </cell>
        </row>
        <row r="119">
          <cell r="B119" t="str">
            <v>B0660</v>
          </cell>
        </row>
        <row r="120">
          <cell r="B120" t="str">
            <v>B0670</v>
          </cell>
        </row>
        <row r="121">
          <cell r="B121" t="str">
            <v>B0680</v>
          </cell>
        </row>
        <row r="122">
          <cell r="B122" t="str">
            <v>B0690</v>
          </cell>
        </row>
        <row r="123">
          <cell r="B123" t="str">
            <v>B0700</v>
          </cell>
        </row>
        <row r="124">
          <cell r="B124" t="str">
            <v>B0710</v>
          </cell>
        </row>
        <row r="125">
          <cell r="B125" t="str">
            <v>B0720</v>
          </cell>
        </row>
        <row r="126">
          <cell r="B126" t="str">
            <v>B0730</v>
          </cell>
        </row>
        <row r="127">
          <cell r="B127" t="str">
            <v>B0740</v>
          </cell>
        </row>
        <row r="128">
          <cell r="B128" t="str">
            <v>B0750</v>
          </cell>
        </row>
        <row r="129">
          <cell r="B129" t="str">
            <v>B0760</v>
          </cell>
        </row>
        <row r="130">
          <cell r="B130" t="str">
            <v>B0770</v>
          </cell>
        </row>
        <row r="131">
          <cell r="B131" t="str">
            <v>B0780</v>
          </cell>
        </row>
        <row r="132">
          <cell r="B132" t="str">
            <v>B0781</v>
          </cell>
        </row>
        <row r="133">
          <cell r="B133" t="str">
            <v>B0790</v>
          </cell>
        </row>
        <row r="134">
          <cell r="B134" t="str">
            <v>B0800</v>
          </cell>
        </row>
        <row r="135">
          <cell r="B135" t="str">
            <v>B0810</v>
          </cell>
        </row>
        <row r="136">
          <cell r="B136" t="str">
            <v>B0820</v>
          </cell>
        </row>
        <row r="137">
          <cell r="B137" t="str">
            <v>B0830</v>
          </cell>
        </row>
        <row r="138">
          <cell r="B138" t="str">
            <v>B0840</v>
          </cell>
        </row>
        <row r="139">
          <cell r="B139" t="str">
            <v>B0850</v>
          </cell>
        </row>
        <row r="140">
          <cell r="B140" t="str">
            <v>B0860</v>
          </cell>
        </row>
        <row r="141">
          <cell r="B141" t="str">
            <v>B0861</v>
          </cell>
        </row>
        <row r="142">
          <cell r="B142" t="str">
            <v>B0870</v>
          </cell>
        </row>
        <row r="143">
          <cell r="B143" t="str">
            <v>B0880</v>
          </cell>
        </row>
        <row r="144">
          <cell r="B144" t="str">
            <v>B0890</v>
          </cell>
        </row>
        <row r="145">
          <cell r="B145" t="str">
            <v>B0900</v>
          </cell>
        </row>
        <row r="146">
          <cell r="B146" t="str">
            <v>B0910</v>
          </cell>
        </row>
        <row r="147">
          <cell r="B147" t="str">
            <v>B0920</v>
          </cell>
        </row>
        <row r="148">
          <cell r="B148" t="str">
            <v>B0930</v>
          </cell>
        </row>
        <row r="149">
          <cell r="B149" t="str">
            <v>B0940</v>
          </cell>
        </row>
        <row r="150">
          <cell r="B150" t="str">
            <v>B0950</v>
          </cell>
        </row>
        <row r="151">
          <cell r="B151" t="str">
            <v>B0960</v>
          </cell>
        </row>
        <row r="152">
          <cell r="B152" t="str">
            <v>B0970</v>
          </cell>
        </row>
        <row r="153">
          <cell r="B153" t="str">
            <v>B0980</v>
          </cell>
        </row>
        <row r="154">
          <cell r="B154" t="str">
            <v>B0990</v>
          </cell>
        </row>
        <row r="155">
          <cell r="B155" t="str">
            <v>B1000</v>
          </cell>
        </row>
        <row r="156">
          <cell r="B156" t="str">
            <v>B1010</v>
          </cell>
        </row>
        <row r="157">
          <cell r="B157" t="str">
            <v>C0010</v>
          </cell>
        </row>
        <row r="158">
          <cell r="B158" t="str">
            <v>C0020</v>
          </cell>
        </row>
        <row r="159">
          <cell r="B159" t="str">
            <v>C0030</v>
          </cell>
        </row>
        <row r="160">
          <cell r="B160" t="str">
            <v>C0040</v>
          </cell>
        </row>
        <row r="161">
          <cell r="B161" t="str">
            <v>C0050</v>
          </cell>
        </row>
        <row r="162">
          <cell r="B162" t="str">
            <v>C0060</v>
          </cell>
        </row>
        <row r="163">
          <cell r="B163" t="str">
            <v>C0070</v>
          </cell>
        </row>
        <row r="164">
          <cell r="B164" t="str">
            <v>C0080</v>
          </cell>
        </row>
        <row r="165">
          <cell r="B165" t="str">
            <v>C0090</v>
          </cell>
        </row>
        <row r="166">
          <cell r="B166" t="str">
            <v>C0100</v>
          </cell>
        </row>
        <row r="167">
          <cell r="B167" t="str">
            <v>D0010</v>
          </cell>
        </row>
        <row r="168">
          <cell r="B168" t="str">
            <v>D0020</v>
          </cell>
        </row>
        <row r="169">
          <cell r="B169" t="str">
            <v>E0010</v>
          </cell>
        </row>
        <row r="170">
          <cell r="B170" t="str">
            <v>E0020</v>
          </cell>
        </row>
        <row r="171">
          <cell r="B171" t="str">
            <v>E0030</v>
          </cell>
        </row>
        <row r="172">
          <cell r="B172" t="str">
            <v>E0040</v>
          </cell>
        </row>
        <row r="173">
          <cell r="B173" t="str">
            <v>E0050</v>
          </cell>
        </row>
        <row r="174">
          <cell r="B174" t="str">
            <v>E0060</v>
          </cell>
        </row>
        <row r="175">
          <cell r="B175" t="str">
            <v>E0070</v>
          </cell>
        </row>
        <row r="176">
          <cell r="B176" t="str">
            <v>E0080</v>
          </cell>
        </row>
        <row r="177">
          <cell r="B177" t="str">
            <v>E0081</v>
          </cell>
        </row>
        <row r="178">
          <cell r="B178" t="str">
            <v>E0090</v>
          </cell>
        </row>
        <row r="179">
          <cell r="B179" t="str">
            <v>E0091</v>
          </cell>
        </row>
        <row r="180">
          <cell r="B180" t="str">
            <v>Y0010</v>
          </cell>
        </row>
        <row r="181">
          <cell r="B181" t="str">
            <v>Y0020</v>
          </cell>
        </row>
        <row r="182">
          <cell r="B182" t="str">
            <v>Y0030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abelle"/>
      <sheetName val="QRY-EXTRA"/>
      <sheetName val="QRY-INTRA-AUTO"/>
      <sheetName val="FRONT"/>
      <sheetName val="Riepilogo-MDC"/>
      <sheetName val="ASL-Passiva"/>
      <sheetName val="MDC-Passiva"/>
      <sheetName val="FRONT-65-74"/>
      <sheetName val="Riepilogo-MDC (2)"/>
      <sheetName val="ASL-Passiva (2)"/>
      <sheetName val="MDC-Passiva (2)"/>
      <sheetName val="RIEPILOGO_MDC-65-74"/>
      <sheetName val="ASL-PASS-65-74"/>
      <sheetName val="RIEP_MDC-PASS-TASSO-65-74"/>
      <sheetName val="FRONT-75"/>
      <sheetName val="RIEPILOGO_MDC-75"/>
      <sheetName val="ASL-PASS-75"/>
      <sheetName val="RIEP_MDC-PASS-TASSO-75"/>
      <sheetName val="RIEPILOGO_MDC-PASS-TOT"/>
      <sheetName val="RIEPILOGO_MDC-PASS-AUTO"/>
      <sheetName val="RIEPILOGO_MDC-PASS-INTRA"/>
      <sheetName val="RIEPILOGO_MDC-PASS-EXTRA"/>
    </sheetNames>
    <sheetDataSet>
      <sheetData sheetId="0" refreshError="1">
        <row r="21">
          <cell r="I21" t="str">
            <v>160-101</v>
          </cell>
        </row>
        <row r="22">
          <cell r="I22" t="str">
            <v>160-102</v>
          </cell>
        </row>
        <row r="23">
          <cell r="I23" t="str">
            <v>160-103</v>
          </cell>
        </row>
        <row r="24">
          <cell r="I24" t="str">
            <v>160-104</v>
          </cell>
        </row>
        <row r="25">
          <cell r="I25" t="str">
            <v>160-105</v>
          </cell>
        </row>
        <row r="26">
          <cell r="I26" t="str">
            <v>160-106</v>
          </cell>
        </row>
        <row r="27">
          <cell r="I27" t="str">
            <v>160-107</v>
          </cell>
        </row>
        <row r="28">
          <cell r="I28" t="str">
            <v>160-108</v>
          </cell>
        </row>
        <row r="29">
          <cell r="I29" t="str">
            <v>160-109</v>
          </cell>
        </row>
        <row r="30">
          <cell r="I30" t="str">
            <v>160-110</v>
          </cell>
        </row>
        <row r="31">
          <cell r="I31" t="str">
            <v>160-111</v>
          </cell>
        </row>
        <row r="32">
          <cell r="I32" t="str">
            <v>160-112</v>
          </cell>
        </row>
        <row r="33">
          <cell r="I33" t="str">
            <v>160-903</v>
          </cell>
        </row>
        <row r="34">
          <cell r="I34" t="str">
            <v>160-904</v>
          </cell>
        </row>
        <row r="35">
          <cell r="I35" t="str">
            <v>160-907</v>
          </cell>
        </row>
        <row r="36">
          <cell r="I36" t="str">
            <v>160-908</v>
          </cell>
        </row>
        <row r="37">
          <cell r="I37" t="str">
            <v>160-909</v>
          </cell>
        </row>
        <row r="38">
          <cell r="I38" t="str">
            <v>160-910</v>
          </cell>
        </row>
        <row r="39">
          <cell r="I39" t="str">
            <v>160-078</v>
          </cell>
        </row>
        <row r="40">
          <cell r="I40" t="str">
            <v>160-080</v>
          </cell>
        </row>
        <row r="41">
          <cell r="I41" t="str">
            <v>160-905</v>
          </cell>
        </row>
        <row r="42">
          <cell r="I42" t="str">
            <v>160-902</v>
          </cell>
        </row>
        <row r="43">
          <cell r="I43" t="str">
            <v>160-906</v>
          </cell>
        </row>
        <row r="44">
          <cell r="I44" t="str">
            <v>160-901</v>
          </cell>
        </row>
        <row r="91">
          <cell r="H91">
            <v>0</v>
          </cell>
        </row>
        <row r="92">
          <cell r="H92">
            <v>1</v>
          </cell>
        </row>
        <row r="93">
          <cell r="H93">
            <v>2</v>
          </cell>
        </row>
        <row r="94">
          <cell r="H94">
            <v>3</v>
          </cell>
        </row>
        <row r="95">
          <cell r="H95">
            <v>4</v>
          </cell>
        </row>
        <row r="96">
          <cell r="H96">
            <v>5</v>
          </cell>
        </row>
        <row r="97">
          <cell r="H97">
            <v>6</v>
          </cell>
        </row>
        <row r="98">
          <cell r="H98">
            <v>7</v>
          </cell>
        </row>
        <row r="99">
          <cell r="H99">
            <v>8</v>
          </cell>
        </row>
        <row r="100">
          <cell r="H100">
            <v>9</v>
          </cell>
        </row>
        <row r="101">
          <cell r="H101">
            <v>10</v>
          </cell>
        </row>
        <row r="102">
          <cell r="H102">
            <v>11</v>
          </cell>
        </row>
        <row r="103">
          <cell r="H103">
            <v>12</v>
          </cell>
        </row>
        <row r="104">
          <cell r="H104">
            <v>13</v>
          </cell>
        </row>
        <row r="105">
          <cell r="H105">
            <v>14</v>
          </cell>
        </row>
        <row r="106">
          <cell r="H106">
            <v>15</v>
          </cell>
        </row>
        <row r="107">
          <cell r="H107">
            <v>16</v>
          </cell>
        </row>
        <row r="108">
          <cell r="H108">
            <v>17</v>
          </cell>
        </row>
        <row r="109">
          <cell r="H109">
            <v>18</v>
          </cell>
        </row>
        <row r="110">
          <cell r="H110">
            <v>19</v>
          </cell>
        </row>
        <row r="111">
          <cell r="H111">
            <v>20</v>
          </cell>
        </row>
        <row r="112">
          <cell r="H112">
            <v>21</v>
          </cell>
        </row>
        <row r="113">
          <cell r="H113">
            <v>22</v>
          </cell>
        </row>
        <row r="114">
          <cell r="H114">
            <v>23</v>
          </cell>
        </row>
        <row r="115">
          <cell r="H115">
            <v>24</v>
          </cell>
        </row>
        <row r="116">
          <cell r="H116">
            <v>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ABC"/>
      <sheetName val="RN"/>
      <sheetName val="CONTI"/>
      <sheetName val="BILRIC"/>
      <sheetName val="NOTAINT"/>
      <sheetName val="RF"/>
      <sheetName val="Dati"/>
      <sheetName val="Assumptions"/>
      <sheetName val="0"/>
      <sheetName val="Input"/>
      <sheetName val="TB"/>
      <sheetName val="Tabel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Tabella"/>
      <sheetName val="ABC"/>
    </sheetNames>
    <sheetDataSet>
      <sheetData sheetId="0" refreshError="1">
        <row r="3">
          <cell r="B3" t="str">
            <v>Tipo</v>
          </cell>
        </row>
        <row r="4">
          <cell r="A4" t="str">
            <v>-</v>
          </cell>
        </row>
        <row r="5">
          <cell r="A5" t="str">
            <v>101</v>
          </cell>
        </row>
        <row r="6">
          <cell r="A6" t="str">
            <v>102</v>
          </cell>
        </row>
        <row r="7">
          <cell r="A7" t="str">
            <v>103</v>
          </cell>
        </row>
        <row r="8">
          <cell r="A8" t="str">
            <v>104</v>
          </cell>
        </row>
        <row r="9">
          <cell r="A9" t="str">
            <v>105</v>
          </cell>
        </row>
        <row r="10">
          <cell r="A10" t="str">
            <v>106</v>
          </cell>
        </row>
        <row r="11">
          <cell r="A11" t="str">
            <v>107</v>
          </cell>
        </row>
        <row r="12">
          <cell r="A12" t="str">
            <v>108</v>
          </cell>
        </row>
        <row r="13">
          <cell r="A13" t="str">
            <v>109</v>
          </cell>
        </row>
        <row r="14">
          <cell r="A14" t="str">
            <v>901</v>
          </cell>
        </row>
        <row r="15">
          <cell r="A15" t="str">
            <v>902</v>
          </cell>
        </row>
        <row r="16">
          <cell r="A16" t="str">
            <v>903</v>
          </cell>
        </row>
        <row r="17">
          <cell r="A17" t="str">
            <v>904</v>
          </cell>
        </row>
        <row r="18">
          <cell r="A18" t="str">
            <v>905</v>
          </cell>
        </row>
        <row r="19">
          <cell r="A19" t="str">
            <v>906</v>
          </cell>
        </row>
        <row r="20">
          <cell r="A20" t="str">
            <v>907</v>
          </cell>
        </row>
        <row r="21">
          <cell r="A21" t="str">
            <v>908</v>
          </cell>
        </row>
        <row r="22">
          <cell r="A22" t="str">
            <v>909</v>
          </cell>
        </row>
        <row r="23">
          <cell r="A23" t="str">
            <v>910</v>
          </cell>
        </row>
        <row r="24">
          <cell r="A24" t="str">
            <v>911</v>
          </cell>
        </row>
        <row r="25">
          <cell r="A25" t="str">
            <v>912</v>
          </cell>
        </row>
        <row r="26">
          <cell r="A26" t="str">
            <v>913</v>
          </cell>
        </row>
        <row r="27">
          <cell r="A27" t="str">
            <v>914</v>
          </cell>
        </row>
        <row r="28">
          <cell r="A28" t="str">
            <v>915</v>
          </cell>
        </row>
        <row r="29">
          <cell r="A29" t="str">
            <v>916</v>
          </cell>
        </row>
        <row r="30">
          <cell r="A30" t="str">
            <v>917</v>
          </cell>
        </row>
        <row r="31">
          <cell r="A31" t="str">
            <v>918</v>
          </cell>
        </row>
        <row r="32">
          <cell r="A32" t="str">
            <v>920</v>
          </cell>
        </row>
        <row r="33">
          <cell r="A33" t="str">
            <v>930</v>
          </cell>
        </row>
        <row r="34">
          <cell r="A34" t="str">
            <v>940</v>
          </cell>
        </row>
        <row r="35">
          <cell r="A35" t="str">
            <v>960</v>
          </cell>
        </row>
        <row r="36">
          <cell r="A36">
            <v>999</v>
          </cell>
        </row>
        <row r="41">
          <cell r="B41" t="str">
            <v>P - Prev.</v>
          </cell>
        </row>
        <row r="42">
          <cell r="B42" t="str">
            <v>1° - Trim</v>
          </cell>
        </row>
        <row r="43">
          <cell r="B43" t="str">
            <v>2° - Trim</v>
          </cell>
        </row>
        <row r="44">
          <cell r="B44" t="str">
            <v>3° - Trim</v>
          </cell>
        </row>
        <row r="45">
          <cell r="B45" t="str">
            <v>4° - Trim</v>
          </cell>
        </row>
        <row r="46">
          <cell r="B46" t="str">
            <v>C - Cons.</v>
          </cell>
        </row>
        <row r="50">
          <cell r="B50" t="str">
            <v xml:space="preserve"> - </v>
          </cell>
        </row>
        <row r="51">
          <cell r="B51" t="str">
            <v>A01000</v>
          </cell>
        </row>
        <row r="52">
          <cell r="B52" t="str">
            <v>A01005</v>
          </cell>
        </row>
        <row r="53">
          <cell r="B53" t="str">
            <v>A01010</v>
          </cell>
        </row>
        <row r="54">
          <cell r="B54" t="str">
            <v>A01015</v>
          </cell>
        </row>
        <row r="55">
          <cell r="B55" t="str">
            <v>A01020</v>
          </cell>
        </row>
        <row r="56">
          <cell r="B56" t="str">
            <v>A01025</v>
          </cell>
        </row>
        <row r="57">
          <cell r="B57" t="str">
            <v>A01030</v>
          </cell>
        </row>
        <row r="58">
          <cell r="B58" t="str">
            <v>A01035</v>
          </cell>
        </row>
        <row r="59">
          <cell r="B59" t="str">
            <v>A01040</v>
          </cell>
        </row>
        <row r="60">
          <cell r="B60" t="str">
            <v>A01045</v>
          </cell>
        </row>
        <row r="61">
          <cell r="B61" t="str">
            <v>A01050</v>
          </cell>
        </row>
        <row r="62">
          <cell r="B62" t="str">
            <v>A01055</v>
          </cell>
        </row>
        <row r="63">
          <cell r="B63" t="str">
            <v>A01060</v>
          </cell>
        </row>
        <row r="64">
          <cell r="B64" t="str">
            <v>A01065</v>
          </cell>
        </row>
        <row r="65">
          <cell r="B65" t="str">
            <v>A01070</v>
          </cell>
        </row>
        <row r="66">
          <cell r="B66" t="str">
            <v>A01075</v>
          </cell>
        </row>
        <row r="67">
          <cell r="B67" t="str">
            <v>A02000</v>
          </cell>
        </row>
        <row r="68">
          <cell r="B68" t="str">
            <v>A02005</v>
          </cell>
        </row>
        <row r="69">
          <cell r="B69" t="str">
            <v>A02010</v>
          </cell>
        </row>
        <row r="70">
          <cell r="B70" t="str">
            <v>A02015</v>
          </cell>
        </row>
        <row r="71">
          <cell r="B71" t="str">
            <v>A02020</v>
          </cell>
        </row>
        <row r="72">
          <cell r="B72" t="str">
            <v>A02025</v>
          </cell>
        </row>
        <row r="73">
          <cell r="B73" t="str">
            <v>A02030</v>
          </cell>
        </row>
        <row r="74">
          <cell r="B74" t="str">
            <v>A02035</v>
          </cell>
        </row>
        <row r="75">
          <cell r="B75" t="str">
            <v>A02040</v>
          </cell>
        </row>
        <row r="76">
          <cell r="B76" t="str">
            <v>A02045</v>
          </cell>
        </row>
        <row r="77">
          <cell r="B77" t="str">
            <v>A02050</v>
          </cell>
        </row>
        <row r="78">
          <cell r="B78" t="str">
            <v>A02055</v>
          </cell>
        </row>
        <row r="79">
          <cell r="B79" t="str">
            <v>A02060</v>
          </cell>
        </row>
        <row r="80">
          <cell r="B80" t="str">
            <v>A02065</v>
          </cell>
        </row>
        <row r="81">
          <cell r="B81" t="str">
            <v>A02070</v>
          </cell>
        </row>
        <row r="82">
          <cell r="B82" t="str">
            <v>A02075</v>
          </cell>
        </row>
        <row r="83">
          <cell r="B83" t="str">
            <v>A02080</v>
          </cell>
        </row>
        <row r="84">
          <cell r="B84" t="str">
            <v>A02085</v>
          </cell>
        </row>
        <row r="85">
          <cell r="B85" t="str">
            <v>A02090</v>
          </cell>
        </row>
        <row r="86">
          <cell r="B86" t="str">
            <v>A02095</v>
          </cell>
        </row>
        <row r="87">
          <cell r="B87" t="str">
            <v>A02100</v>
          </cell>
        </row>
        <row r="88">
          <cell r="B88" t="str">
            <v>A02105</v>
          </cell>
        </row>
        <row r="89">
          <cell r="B89" t="str">
            <v>A02110</v>
          </cell>
        </row>
        <row r="90">
          <cell r="B90" t="str">
            <v>A02115</v>
          </cell>
        </row>
        <row r="91">
          <cell r="B91" t="str">
            <v>A02120</v>
          </cell>
        </row>
        <row r="92">
          <cell r="B92" t="str">
            <v>A02125</v>
          </cell>
        </row>
        <row r="93">
          <cell r="B93" t="str">
            <v>A02130</v>
          </cell>
        </row>
        <row r="94">
          <cell r="B94" t="str">
            <v>A02135</v>
          </cell>
        </row>
        <row r="95">
          <cell r="B95" t="str">
            <v>A02140</v>
          </cell>
        </row>
        <row r="96">
          <cell r="B96" t="str">
            <v>A02145</v>
          </cell>
        </row>
        <row r="97">
          <cell r="B97" t="str">
            <v>A02150</v>
          </cell>
        </row>
        <row r="98">
          <cell r="B98" t="str">
            <v>A02155</v>
          </cell>
        </row>
        <row r="99">
          <cell r="B99" t="str">
            <v>A02160</v>
          </cell>
        </row>
        <row r="100">
          <cell r="B100" t="str">
            <v>A02165</v>
          </cell>
        </row>
        <row r="101">
          <cell r="B101" t="str">
            <v>A02170</v>
          </cell>
        </row>
        <row r="102">
          <cell r="B102" t="str">
            <v>A02175</v>
          </cell>
        </row>
        <row r="103">
          <cell r="B103" t="str">
            <v>A02180</v>
          </cell>
        </row>
        <row r="104">
          <cell r="B104" t="str">
            <v>A02185</v>
          </cell>
        </row>
        <row r="105">
          <cell r="B105" t="str">
            <v>A02190</v>
          </cell>
        </row>
        <row r="106">
          <cell r="B106" t="str">
            <v>A02195</v>
          </cell>
        </row>
        <row r="107">
          <cell r="B107" t="str">
            <v>A02200</v>
          </cell>
        </row>
        <row r="108">
          <cell r="B108" t="str">
            <v>A02205</v>
          </cell>
        </row>
        <row r="109">
          <cell r="B109" t="str">
            <v>A02210</v>
          </cell>
        </row>
        <row r="110">
          <cell r="B110" t="str">
            <v>A02215</v>
          </cell>
        </row>
        <row r="111">
          <cell r="B111" t="str">
            <v>A02220</v>
          </cell>
        </row>
        <row r="112">
          <cell r="B112" t="str">
            <v>A02225</v>
          </cell>
        </row>
        <row r="113">
          <cell r="B113" t="str">
            <v>A02230</v>
          </cell>
        </row>
        <row r="114">
          <cell r="B114" t="str">
            <v>A02235</v>
          </cell>
        </row>
        <row r="115">
          <cell r="B115" t="str">
            <v>A02239</v>
          </cell>
        </row>
        <row r="116">
          <cell r="B116" t="str">
            <v>A02240</v>
          </cell>
        </row>
        <row r="117">
          <cell r="B117" t="str">
            <v>A03000</v>
          </cell>
        </row>
        <row r="118">
          <cell r="B118" t="str">
            <v>A03005</v>
          </cell>
        </row>
        <row r="119">
          <cell r="B119" t="str">
            <v>A03010</v>
          </cell>
        </row>
        <row r="120">
          <cell r="B120" t="str">
            <v>A03015</v>
          </cell>
        </row>
        <row r="121">
          <cell r="B121" t="str">
            <v>A03020</v>
          </cell>
        </row>
        <row r="122">
          <cell r="B122" t="str">
            <v>A03025</v>
          </cell>
        </row>
        <row r="123">
          <cell r="B123" t="str">
            <v>A03030</v>
          </cell>
        </row>
        <row r="124">
          <cell r="B124" t="str">
            <v>A03035</v>
          </cell>
        </row>
        <row r="125">
          <cell r="B125" t="str">
            <v>A03040</v>
          </cell>
        </row>
        <row r="126">
          <cell r="B126" t="str">
            <v>A03045</v>
          </cell>
        </row>
        <row r="127">
          <cell r="B127" t="str">
            <v>A03050</v>
          </cell>
        </row>
        <row r="128">
          <cell r="B128" t="str">
            <v>A03055</v>
          </cell>
        </row>
        <row r="129">
          <cell r="B129" t="str">
            <v>A03060</v>
          </cell>
        </row>
        <row r="130">
          <cell r="B130" t="str">
            <v>A03065</v>
          </cell>
        </row>
        <row r="131">
          <cell r="B131" t="str">
            <v>A03070</v>
          </cell>
        </row>
        <row r="132">
          <cell r="B132" t="str">
            <v>A03075</v>
          </cell>
        </row>
        <row r="133">
          <cell r="B133" t="str">
            <v>A03080</v>
          </cell>
        </row>
        <row r="134">
          <cell r="B134" t="str">
            <v>A04000</v>
          </cell>
        </row>
        <row r="135">
          <cell r="B135" t="str">
            <v>A04005</v>
          </cell>
        </row>
        <row r="136">
          <cell r="B136" t="str">
            <v>A04010</v>
          </cell>
        </row>
        <row r="137">
          <cell r="B137" t="str">
            <v>A04015</v>
          </cell>
        </row>
        <row r="138">
          <cell r="B138" t="str">
            <v>A05000</v>
          </cell>
        </row>
        <row r="139">
          <cell r="B139" t="str">
            <v>A05005</v>
          </cell>
        </row>
        <row r="140">
          <cell r="B140" t="str">
            <v>A05010</v>
          </cell>
        </row>
        <row r="141">
          <cell r="B141" t="str">
            <v>A05015</v>
          </cell>
        </row>
        <row r="142">
          <cell r="B142" t="str">
            <v>A05020</v>
          </cell>
        </row>
        <row r="143">
          <cell r="B143" t="str">
            <v>A05025</v>
          </cell>
        </row>
        <row r="144">
          <cell r="B144" t="str">
            <v>A99999</v>
          </cell>
        </row>
        <row r="145">
          <cell r="B145" t="str">
            <v>B01000</v>
          </cell>
        </row>
        <row r="146">
          <cell r="B146" t="str">
            <v>B01005</v>
          </cell>
        </row>
        <row r="147">
          <cell r="B147" t="str">
            <v>B01010</v>
          </cell>
        </row>
        <row r="148">
          <cell r="B148" t="str">
            <v>B01015</v>
          </cell>
        </row>
        <row r="149">
          <cell r="B149" t="str">
            <v>B01020</v>
          </cell>
        </row>
        <row r="150">
          <cell r="B150" t="str">
            <v>B01025</v>
          </cell>
        </row>
        <row r="151">
          <cell r="B151" t="str">
            <v>B01030</v>
          </cell>
        </row>
        <row r="152">
          <cell r="B152" t="str">
            <v>B01035</v>
          </cell>
        </row>
        <row r="153">
          <cell r="B153" t="str">
            <v>B01040</v>
          </cell>
        </row>
        <row r="154">
          <cell r="B154" t="str">
            <v>B01045</v>
          </cell>
        </row>
        <row r="155">
          <cell r="B155" t="str">
            <v>B01050</v>
          </cell>
        </row>
        <row r="156">
          <cell r="B156" t="str">
            <v>B01055</v>
          </cell>
        </row>
        <row r="157">
          <cell r="B157" t="str">
            <v>B01060</v>
          </cell>
        </row>
        <row r="158">
          <cell r="B158" t="str">
            <v>B01065</v>
          </cell>
        </row>
        <row r="159">
          <cell r="B159" t="str">
            <v>B01070</v>
          </cell>
        </row>
        <row r="160">
          <cell r="B160" t="str">
            <v>B01075</v>
          </cell>
        </row>
        <row r="161">
          <cell r="B161" t="str">
            <v>B01080</v>
          </cell>
        </row>
        <row r="162">
          <cell r="B162" t="str">
            <v>B01085</v>
          </cell>
        </row>
        <row r="163">
          <cell r="B163" t="str">
            <v>B01090</v>
          </cell>
        </row>
        <row r="164">
          <cell r="B164" t="str">
            <v>B01095</v>
          </cell>
        </row>
        <row r="165">
          <cell r="B165" t="str">
            <v>B01100</v>
          </cell>
        </row>
        <row r="166">
          <cell r="B166" t="str">
            <v>B01105</v>
          </cell>
        </row>
        <row r="167">
          <cell r="B167" t="str">
            <v>B02000</v>
          </cell>
        </row>
        <row r="168">
          <cell r="B168" t="str">
            <v>B02005</v>
          </cell>
        </row>
        <row r="169">
          <cell r="B169" t="str">
            <v>B02010</v>
          </cell>
        </row>
        <row r="170">
          <cell r="B170" t="str">
            <v>B02015</v>
          </cell>
        </row>
        <row r="171">
          <cell r="B171" t="str">
            <v>B02020</v>
          </cell>
        </row>
        <row r="172">
          <cell r="B172" t="str">
            <v>B02025</v>
          </cell>
        </row>
        <row r="173">
          <cell r="B173" t="str">
            <v>B02030</v>
          </cell>
        </row>
        <row r="174">
          <cell r="B174" t="str">
            <v>B02035</v>
          </cell>
        </row>
        <row r="175">
          <cell r="B175" t="str">
            <v>B02040</v>
          </cell>
        </row>
        <row r="176">
          <cell r="B176" t="str">
            <v>B02045</v>
          </cell>
        </row>
        <row r="177">
          <cell r="B177" t="str">
            <v>B02050</v>
          </cell>
        </row>
        <row r="178">
          <cell r="B178" t="str">
            <v>B02055</v>
          </cell>
        </row>
        <row r="179">
          <cell r="B179" t="str">
            <v>B02060</v>
          </cell>
        </row>
        <row r="180">
          <cell r="B180" t="str">
            <v>B02065</v>
          </cell>
        </row>
        <row r="181">
          <cell r="B181" t="str">
            <v>B02070</v>
          </cell>
        </row>
        <row r="182">
          <cell r="B182" t="str">
            <v>B02075</v>
          </cell>
        </row>
        <row r="183">
          <cell r="B183" t="str">
            <v>B02080</v>
          </cell>
        </row>
        <row r="184">
          <cell r="B184" t="str">
            <v>B02085</v>
          </cell>
        </row>
        <row r="185">
          <cell r="B185" t="str">
            <v>B02090</v>
          </cell>
        </row>
        <row r="186">
          <cell r="B186" t="str">
            <v>B02095</v>
          </cell>
        </row>
        <row r="187">
          <cell r="B187" t="str">
            <v>B02100</v>
          </cell>
        </row>
        <row r="188">
          <cell r="B188" t="str">
            <v>B02105</v>
          </cell>
        </row>
        <row r="189">
          <cell r="B189" t="str">
            <v>B02110</v>
          </cell>
        </row>
        <row r="190">
          <cell r="B190" t="str">
            <v>B02115</v>
          </cell>
        </row>
        <row r="191">
          <cell r="B191" t="str">
            <v>B02120</v>
          </cell>
        </row>
        <row r="192">
          <cell r="B192" t="str">
            <v>B02125</v>
          </cell>
        </row>
        <row r="193">
          <cell r="B193" t="str">
            <v>B02130</v>
          </cell>
        </row>
        <row r="194">
          <cell r="B194" t="str">
            <v>B02135</v>
          </cell>
        </row>
        <row r="195">
          <cell r="B195" t="str">
            <v>B02140</v>
          </cell>
        </row>
        <row r="196">
          <cell r="B196" t="str">
            <v>B02145</v>
          </cell>
        </row>
        <row r="197">
          <cell r="B197" t="str">
            <v>B02150</v>
          </cell>
        </row>
        <row r="198">
          <cell r="B198" t="str">
            <v>B02155</v>
          </cell>
        </row>
        <row r="199">
          <cell r="B199" t="str">
            <v>B02160</v>
          </cell>
        </row>
        <row r="200">
          <cell r="B200" t="str">
            <v>B02165</v>
          </cell>
        </row>
        <row r="201">
          <cell r="B201" t="str">
            <v>B02170</v>
          </cell>
        </row>
        <row r="202">
          <cell r="B202" t="str">
            <v>B02175</v>
          </cell>
        </row>
        <row r="203">
          <cell r="B203" t="str">
            <v>B02180</v>
          </cell>
        </row>
        <row r="204">
          <cell r="B204" t="str">
            <v>B02185</v>
          </cell>
        </row>
        <row r="205">
          <cell r="B205" t="str">
            <v>B02190</v>
          </cell>
        </row>
        <row r="206">
          <cell r="B206" t="str">
            <v>B02195</v>
          </cell>
        </row>
        <row r="207">
          <cell r="B207" t="str">
            <v>B02200</v>
          </cell>
        </row>
        <row r="208">
          <cell r="B208" t="str">
            <v>B02205</v>
          </cell>
        </row>
        <row r="209">
          <cell r="B209" t="str">
            <v>B02210</v>
          </cell>
        </row>
        <row r="210">
          <cell r="B210" t="str">
            <v>B02215</v>
          </cell>
        </row>
        <row r="211">
          <cell r="B211" t="str">
            <v>B02220</v>
          </cell>
        </row>
        <row r="212">
          <cell r="B212" t="str">
            <v>B02225</v>
          </cell>
        </row>
        <row r="213">
          <cell r="B213" t="str">
            <v>B02230</v>
          </cell>
        </row>
        <row r="214">
          <cell r="B214" t="str">
            <v>B02235</v>
          </cell>
        </row>
        <row r="215">
          <cell r="B215" t="str">
            <v>B02240</v>
          </cell>
        </row>
        <row r="216">
          <cell r="B216" t="str">
            <v>B02245</v>
          </cell>
        </row>
        <row r="217">
          <cell r="B217" t="str">
            <v>B02250</v>
          </cell>
        </row>
        <row r="218">
          <cell r="B218" t="str">
            <v>B02255</v>
          </cell>
        </row>
        <row r="219">
          <cell r="B219" t="str">
            <v>B02260</v>
          </cell>
        </row>
        <row r="220">
          <cell r="B220" t="str">
            <v>B02265</v>
          </cell>
        </row>
        <row r="221">
          <cell r="B221" t="str">
            <v>B02270</v>
          </cell>
        </row>
        <row r="222">
          <cell r="B222" t="str">
            <v>B02275</v>
          </cell>
        </row>
        <row r="223">
          <cell r="B223" t="str">
            <v>B02280</v>
          </cell>
        </row>
        <row r="224">
          <cell r="B224" t="str">
            <v>B02285</v>
          </cell>
        </row>
        <row r="225">
          <cell r="B225" t="str">
            <v>B02290</v>
          </cell>
        </row>
        <row r="226">
          <cell r="B226" t="str">
            <v>B02295</v>
          </cell>
        </row>
        <row r="227">
          <cell r="B227" t="str">
            <v>B02300</v>
          </cell>
        </row>
        <row r="228">
          <cell r="B228" t="str">
            <v>B02305</v>
          </cell>
        </row>
        <row r="229">
          <cell r="B229" t="str">
            <v>B02310</v>
          </cell>
        </row>
        <row r="230">
          <cell r="B230" t="str">
            <v>B02315</v>
          </cell>
        </row>
        <row r="231">
          <cell r="B231" t="str">
            <v>B02320</v>
          </cell>
        </row>
        <row r="232">
          <cell r="B232" t="str">
            <v>B02325</v>
          </cell>
        </row>
        <row r="233">
          <cell r="B233" t="str">
            <v>B02330</v>
          </cell>
        </row>
        <row r="234">
          <cell r="B234" t="str">
            <v>B02335</v>
          </cell>
        </row>
        <row r="235">
          <cell r="B235" t="str">
            <v>B02340</v>
          </cell>
        </row>
        <row r="236">
          <cell r="B236" t="str">
            <v>B02345</v>
          </cell>
        </row>
        <row r="237">
          <cell r="B237" t="str">
            <v>B02350</v>
          </cell>
        </row>
        <row r="238">
          <cell r="B238" t="str">
            <v>B02355</v>
          </cell>
        </row>
        <row r="239">
          <cell r="B239" t="str">
            <v>B02360</v>
          </cell>
        </row>
        <row r="240">
          <cell r="B240" t="str">
            <v>B02365</v>
          </cell>
        </row>
        <row r="241">
          <cell r="B241" t="str">
            <v>B02370</v>
          </cell>
        </row>
        <row r="242">
          <cell r="B242" t="str">
            <v>B02375</v>
          </cell>
        </row>
        <row r="243">
          <cell r="B243" t="str">
            <v>B02380</v>
          </cell>
        </row>
        <row r="244">
          <cell r="B244" t="str">
            <v>B02385</v>
          </cell>
        </row>
        <row r="245">
          <cell r="B245" t="str">
            <v>B02390</v>
          </cell>
        </row>
        <row r="246">
          <cell r="B246" t="str">
            <v>B02395</v>
          </cell>
        </row>
        <row r="247">
          <cell r="B247" t="str">
            <v>B02400</v>
          </cell>
        </row>
        <row r="248">
          <cell r="B248" t="str">
            <v>B02405</v>
          </cell>
        </row>
        <row r="249">
          <cell r="B249" t="str">
            <v>B02410</v>
          </cell>
        </row>
        <row r="250">
          <cell r="B250" t="str">
            <v>B02415</v>
          </cell>
        </row>
        <row r="251">
          <cell r="B251" t="str">
            <v>B02420</v>
          </cell>
        </row>
        <row r="252">
          <cell r="B252" t="str">
            <v>B02425</v>
          </cell>
        </row>
        <row r="253">
          <cell r="B253" t="str">
            <v>B02430</v>
          </cell>
        </row>
        <row r="254">
          <cell r="B254" t="str">
            <v>B02435</v>
          </cell>
        </row>
        <row r="255">
          <cell r="B255" t="str">
            <v>B02440</v>
          </cell>
        </row>
        <row r="256">
          <cell r="B256" t="str">
            <v>B02445</v>
          </cell>
        </row>
        <row r="257">
          <cell r="B257" t="str">
            <v>B02450</v>
          </cell>
        </row>
        <row r="258">
          <cell r="B258" t="str">
            <v>B02455</v>
          </cell>
        </row>
        <row r="259">
          <cell r="B259" t="str">
            <v>B02460</v>
          </cell>
        </row>
        <row r="260">
          <cell r="B260" t="str">
            <v>B02465</v>
          </cell>
        </row>
        <row r="261">
          <cell r="B261" t="str">
            <v>B02470</v>
          </cell>
        </row>
        <row r="262">
          <cell r="B262" t="str">
            <v>B02475</v>
          </cell>
        </row>
        <row r="263">
          <cell r="B263" t="str">
            <v>B02480</v>
          </cell>
        </row>
        <row r="264">
          <cell r="B264" t="str">
            <v>B02485</v>
          </cell>
        </row>
        <row r="265">
          <cell r="B265" t="str">
            <v>B02490</v>
          </cell>
        </row>
        <row r="266">
          <cell r="B266" t="str">
            <v>B02495</v>
          </cell>
        </row>
        <row r="267">
          <cell r="B267" t="str">
            <v>B02500</v>
          </cell>
        </row>
        <row r="268">
          <cell r="B268" t="str">
            <v>B02505</v>
          </cell>
        </row>
        <row r="269">
          <cell r="B269" t="str">
            <v>B02510</v>
          </cell>
        </row>
        <row r="270">
          <cell r="B270" t="str">
            <v>B02515</v>
          </cell>
        </row>
        <row r="271">
          <cell r="B271" t="str">
            <v>B02520</v>
          </cell>
        </row>
        <row r="272">
          <cell r="B272" t="str">
            <v>B02525</v>
          </cell>
        </row>
        <row r="273">
          <cell r="B273" t="str">
            <v>B02530</v>
          </cell>
        </row>
        <row r="274">
          <cell r="B274" t="str">
            <v>B02535</v>
          </cell>
        </row>
        <row r="275">
          <cell r="B275" t="str">
            <v>B02540</v>
          </cell>
        </row>
        <row r="276">
          <cell r="B276" t="str">
            <v>B02545</v>
          </cell>
        </row>
        <row r="277">
          <cell r="B277" t="str">
            <v>B02550</v>
          </cell>
        </row>
        <row r="278">
          <cell r="B278" t="str">
            <v>B02555</v>
          </cell>
        </row>
        <row r="279">
          <cell r="B279" t="str">
            <v>B02560</v>
          </cell>
        </row>
        <row r="280">
          <cell r="B280" t="str">
            <v>B02565</v>
          </cell>
        </row>
        <row r="281">
          <cell r="B281" t="str">
            <v>B02570</v>
          </cell>
        </row>
        <row r="282">
          <cell r="B282" t="str">
            <v>B02575</v>
          </cell>
        </row>
        <row r="283">
          <cell r="B283" t="str">
            <v>B02580</v>
          </cell>
        </row>
        <row r="284">
          <cell r="B284" t="str">
            <v>B02585</v>
          </cell>
        </row>
        <row r="285">
          <cell r="B285" t="str">
            <v>B02590</v>
          </cell>
        </row>
        <row r="286">
          <cell r="B286" t="str">
            <v>B02595</v>
          </cell>
        </row>
        <row r="287">
          <cell r="B287" t="str">
            <v>B02600</v>
          </cell>
        </row>
        <row r="288">
          <cell r="B288" t="str">
            <v>B02605</v>
          </cell>
        </row>
        <row r="289">
          <cell r="B289" t="str">
            <v>B02610</v>
          </cell>
        </row>
        <row r="290">
          <cell r="B290" t="str">
            <v>B02615</v>
          </cell>
        </row>
        <row r="291">
          <cell r="B291" t="str">
            <v>B02620</v>
          </cell>
        </row>
        <row r="292">
          <cell r="B292" t="str">
            <v>B02625</v>
          </cell>
        </row>
        <row r="293">
          <cell r="B293" t="str">
            <v>B02630</v>
          </cell>
        </row>
        <row r="294">
          <cell r="B294" t="str">
            <v>B02635</v>
          </cell>
        </row>
        <row r="295">
          <cell r="B295" t="str">
            <v>B02640</v>
          </cell>
        </row>
        <row r="296">
          <cell r="B296" t="str">
            <v>B02645</v>
          </cell>
        </row>
        <row r="297">
          <cell r="B297" t="str">
            <v>B02650</v>
          </cell>
        </row>
        <row r="298">
          <cell r="B298" t="str">
            <v>B02655</v>
          </cell>
        </row>
        <row r="299">
          <cell r="B299" t="str">
            <v>B02660</v>
          </cell>
        </row>
        <row r="300">
          <cell r="B300" t="str">
            <v>B02665</v>
          </cell>
        </row>
        <row r="301">
          <cell r="B301" t="str">
            <v>B03000</v>
          </cell>
        </row>
        <row r="302">
          <cell r="B302" t="str">
            <v>B03005</v>
          </cell>
        </row>
        <row r="303">
          <cell r="B303" t="str">
            <v>B03010</v>
          </cell>
        </row>
        <row r="304">
          <cell r="B304" t="str">
            <v>B03015</v>
          </cell>
        </row>
        <row r="305">
          <cell r="B305" t="str">
            <v>B03020</v>
          </cell>
        </row>
        <row r="306">
          <cell r="B306" t="str">
            <v>B03025</v>
          </cell>
        </row>
        <row r="307">
          <cell r="B307" t="str">
            <v>B03030</v>
          </cell>
        </row>
        <row r="308">
          <cell r="B308" t="str">
            <v>B04000</v>
          </cell>
        </row>
        <row r="309">
          <cell r="B309" t="str">
            <v>B04005</v>
          </cell>
        </row>
        <row r="310">
          <cell r="B310" t="str">
            <v>B04010</v>
          </cell>
        </row>
        <row r="311">
          <cell r="B311" t="str">
            <v>B04015</v>
          </cell>
        </row>
        <row r="312">
          <cell r="B312" t="str">
            <v>B04020</v>
          </cell>
        </row>
        <row r="313">
          <cell r="B313" t="str">
            <v>B04025</v>
          </cell>
        </row>
        <row r="314">
          <cell r="B314" t="str">
            <v>B04030</v>
          </cell>
        </row>
        <row r="315">
          <cell r="B315" t="str">
            <v>B04035</v>
          </cell>
        </row>
        <row r="316">
          <cell r="B316" t="str">
            <v>B04040</v>
          </cell>
        </row>
        <row r="317">
          <cell r="B317" t="str">
            <v>B05089</v>
          </cell>
        </row>
        <row r="318">
          <cell r="B318" t="str">
            <v>B05000</v>
          </cell>
        </row>
        <row r="319">
          <cell r="B319" t="str">
            <v>B05005</v>
          </cell>
        </row>
        <row r="320">
          <cell r="B320" t="str">
            <v>B05010</v>
          </cell>
        </row>
        <row r="321">
          <cell r="B321" t="str">
            <v>B05015</v>
          </cell>
        </row>
        <row r="322">
          <cell r="B322" t="str">
            <v>B05020</v>
          </cell>
        </row>
        <row r="323">
          <cell r="B323" t="str">
            <v>B06000</v>
          </cell>
        </row>
        <row r="324">
          <cell r="B324" t="str">
            <v>B06005</v>
          </cell>
        </row>
        <row r="325">
          <cell r="B325" t="str">
            <v>B06010</v>
          </cell>
        </row>
        <row r="326">
          <cell r="B326" t="str">
            <v>B07000</v>
          </cell>
        </row>
        <row r="327">
          <cell r="B327" t="str">
            <v>B07005</v>
          </cell>
        </row>
        <row r="328">
          <cell r="B328" t="str">
            <v>B07010</v>
          </cell>
        </row>
        <row r="329">
          <cell r="B329" t="str">
            <v>B08000</v>
          </cell>
        </row>
        <row r="330">
          <cell r="B330" t="str">
            <v>B08005</v>
          </cell>
        </row>
        <row r="331">
          <cell r="B331" t="str">
            <v>B08010</v>
          </cell>
        </row>
        <row r="332">
          <cell r="B332" t="str">
            <v>B09000</v>
          </cell>
        </row>
        <row r="333">
          <cell r="B333" t="str">
            <v>B09005</v>
          </cell>
        </row>
        <row r="334">
          <cell r="B334" t="str">
            <v>B09010</v>
          </cell>
        </row>
        <row r="335">
          <cell r="B335" t="str">
            <v>B09015</v>
          </cell>
        </row>
        <row r="336">
          <cell r="B336" t="str">
            <v>B09020</v>
          </cell>
        </row>
        <row r="337">
          <cell r="B337" t="str">
            <v>B09025</v>
          </cell>
        </row>
        <row r="338">
          <cell r="B338" t="str">
            <v>B10000</v>
          </cell>
        </row>
        <row r="339">
          <cell r="B339" t="str">
            <v>B11129</v>
          </cell>
        </row>
        <row r="340">
          <cell r="B340" t="str">
            <v>B11000</v>
          </cell>
        </row>
        <row r="341">
          <cell r="B341" t="str">
            <v>B11005</v>
          </cell>
        </row>
        <row r="342">
          <cell r="B342" t="str">
            <v>B11010</v>
          </cell>
        </row>
        <row r="343">
          <cell r="B343" t="str">
            <v>B12000</v>
          </cell>
        </row>
        <row r="344">
          <cell r="B344" t="str">
            <v>B13000</v>
          </cell>
        </row>
        <row r="345">
          <cell r="B345" t="str">
            <v>B14000</v>
          </cell>
        </row>
        <row r="346">
          <cell r="B346" t="str">
            <v>B14005</v>
          </cell>
        </row>
        <row r="347">
          <cell r="B347" t="str">
            <v>B14010</v>
          </cell>
        </row>
        <row r="348">
          <cell r="B348" t="str">
            <v>B15000</v>
          </cell>
        </row>
        <row r="349">
          <cell r="B349" t="str">
            <v>B15005</v>
          </cell>
        </row>
        <row r="350">
          <cell r="B350" t="str">
            <v>B15010</v>
          </cell>
        </row>
        <row r="351">
          <cell r="B351" t="str">
            <v>B15015</v>
          </cell>
        </row>
        <row r="352">
          <cell r="B352" t="str">
            <v>B15020</v>
          </cell>
        </row>
        <row r="353">
          <cell r="B353" t="str">
            <v>B15025</v>
          </cell>
        </row>
        <row r="354">
          <cell r="B354" t="str">
            <v>B15030</v>
          </cell>
        </row>
        <row r="355">
          <cell r="B355" t="str">
            <v>B15035</v>
          </cell>
        </row>
        <row r="356">
          <cell r="B356" t="str">
            <v>B15040</v>
          </cell>
        </row>
        <row r="357">
          <cell r="B357" t="str">
            <v>B15045</v>
          </cell>
        </row>
        <row r="358">
          <cell r="B358" t="str">
            <v>B15050</v>
          </cell>
        </row>
        <row r="359">
          <cell r="B359" t="str">
            <v>B15055</v>
          </cell>
        </row>
        <row r="360">
          <cell r="B360" t="str">
            <v>B15060</v>
          </cell>
        </row>
        <row r="361">
          <cell r="B361" t="str">
            <v>B99999</v>
          </cell>
        </row>
        <row r="362">
          <cell r="B362" t="str">
            <v>C01000</v>
          </cell>
        </row>
        <row r="363">
          <cell r="B363" t="str">
            <v>C01005</v>
          </cell>
        </row>
        <row r="364">
          <cell r="B364" t="str">
            <v>C01010</v>
          </cell>
        </row>
        <row r="365">
          <cell r="B365" t="str">
            <v>C01015</v>
          </cell>
        </row>
        <row r="366">
          <cell r="B366" t="str">
            <v>C02000</v>
          </cell>
        </row>
        <row r="367">
          <cell r="B367" t="str">
            <v>C02005</v>
          </cell>
        </row>
        <row r="368">
          <cell r="B368" t="str">
            <v>C02010</v>
          </cell>
        </row>
        <row r="369">
          <cell r="B369" t="str">
            <v>C02015</v>
          </cell>
        </row>
        <row r="370">
          <cell r="B370" t="str">
            <v>C02020</v>
          </cell>
        </row>
        <row r="371">
          <cell r="B371" t="str">
            <v>C02025</v>
          </cell>
        </row>
        <row r="372">
          <cell r="B372" t="str">
            <v>C03000</v>
          </cell>
        </row>
        <row r="373">
          <cell r="B373" t="str">
            <v>C03005</v>
          </cell>
        </row>
        <row r="374">
          <cell r="B374" t="str">
            <v>C03010</v>
          </cell>
        </row>
        <row r="375">
          <cell r="B375" t="str">
            <v>C03015</v>
          </cell>
        </row>
        <row r="376">
          <cell r="B376" t="str">
            <v>C04000</v>
          </cell>
        </row>
        <row r="377">
          <cell r="B377" t="str">
            <v>C04005</v>
          </cell>
        </row>
        <row r="378">
          <cell r="B378" t="str">
            <v>C04010</v>
          </cell>
        </row>
        <row r="379">
          <cell r="B379" t="str">
            <v>C99999</v>
          </cell>
        </row>
        <row r="380">
          <cell r="B380" t="str">
            <v>D01000</v>
          </cell>
        </row>
        <row r="381">
          <cell r="B381" t="str">
            <v>D02000</v>
          </cell>
        </row>
        <row r="382">
          <cell r="B382" t="str">
            <v>D99999</v>
          </cell>
        </row>
        <row r="383">
          <cell r="B383" t="str">
            <v>E01000</v>
          </cell>
        </row>
        <row r="384">
          <cell r="B384" t="str">
            <v>E01005</v>
          </cell>
        </row>
        <row r="385">
          <cell r="B385" t="str">
            <v>E01010</v>
          </cell>
        </row>
        <row r="386">
          <cell r="B386" t="str">
            <v>E01015</v>
          </cell>
        </row>
        <row r="387">
          <cell r="B387" t="str">
            <v>E01020</v>
          </cell>
        </row>
        <row r="388">
          <cell r="B388" t="str">
            <v>E01025</v>
          </cell>
        </row>
        <row r="389">
          <cell r="B389" t="str">
            <v>E01030</v>
          </cell>
        </row>
        <row r="390">
          <cell r="B390" t="str">
            <v>E01035</v>
          </cell>
        </row>
        <row r="391">
          <cell r="B391" t="str">
            <v>E01040</v>
          </cell>
        </row>
        <row r="392">
          <cell r="B392" t="str">
            <v>E01045</v>
          </cell>
        </row>
        <row r="393">
          <cell r="B393" t="str">
            <v>E01050</v>
          </cell>
        </row>
        <row r="394">
          <cell r="B394" t="str">
            <v>E01055</v>
          </cell>
        </row>
        <row r="395">
          <cell r="B395" t="str">
            <v>E01060</v>
          </cell>
        </row>
        <row r="396">
          <cell r="B396" t="str">
            <v>E01065</v>
          </cell>
        </row>
        <row r="397">
          <cell r="B397" t="str">
            <v>E01070</v>
          </cell>
        </row>
        <row r="398">
          <cell r="B398" t="str">
            <v>E01075</v>
          </cell>
        </row>
        <row r="399">
          <cell r="B399" t="str">
            <v>E01080</v>
          </cell>
        </row>
        <row r="400">
          <cell r="B400" t="str">
            <v>E01085</v>
          </cell>
        </row>
        <row r="401">
          <cell r="B401" t="str">
            <v>E01090</v>
          </cell>
        </row>
        <row r="402">
          <cell r="B402" t="str">
            <v>E01095</v>
          </cell>
        </row>
        <row r="403">
          <cell r="B403" t="str">
            <v>E01100</v>
          </cell>
        </row>
        <row r="404">
          <cell r="B404" t="str">
            <v>E01105</v>
          </cell>
        </row>
        <row r="405">
          <cell r="B405" t="str">
            <v>E01110</v>
          </cell>
        </row>
        <row r="406">
          <cell r="B406" t="str">
            <v>E01115</v>
          </cell>
        </row>
        <row r="407">
          <cell r="B407" t="str">
            <v>E01120</v>
          </cell>
        </row>
        <row r="408">
          <cell r="B408" t="str">
            <v>E02000</v>
          </cell>
        </row>
        <row r="409">
          <cell r="B409" t="str">
            <v>E02005</v>
          </cell>
        </row>
        <row r="410">
          <cell r="B410" t="str">
            <v>E02010</v>
          </cell>
        </row>
        <row r="411">
          <cell r="B411" t="str">
            <v>E02015</v>
          </cell>
        </row>
        <row r="412">
          <cell r="B412" t="str">
            <v>E02020</v>
          </cell>
        </row>
        <row r="413">
          <cell r="B413" t="str">
            <v>E02025</v>
          </cell>
        </row>
        <row r="414">
          <cell r="B414" t="str">
            <v>E02030</v>
          </cell>
        </row>
        <row r="415">
          <cell r="B415" t="str">
            <v>E02035</v>
          </cell>
        </row>
        <row r="416">
          <cell r="B416" t="str">
            <v>E02040</v>
          </cell>
        </row>
        <row r="417">
          <cell r="B417" t="str">
            <v>E02045</v>
          </cell>
        </row>
        <row r="418">
          <cell r="B418" t="str">
            <v>E02050</v>
          </cell>
        </row>
        <row r="419">
          <cell r="B419" t="str">
            <v>E02055</v>
          </cell>
        </row>
        <row r="420">
          <cell r="B420" t="str">
            <v>E02060</v>
          </cell>
        </row>
        <row r="421">
          <cell r="B421" t="str">
            <v>E02065</v>
          </cell>
        </row>
        <row r="422">
          <cell r="B422" t="str">
            <v>E02070</v>
          </cell>
        </row>
        <row r="423">
          <cell r="B423" t="str">
            <v>E02075</v>
          </cell>
        </row>
        <row r="424">
          <cell r="B424" t="str">
            <v>E02080</v>
          </cell>
        </row>
        <row r="425">
          <cell r="B425" t="str">
            <v>E02085</v>
          </cell>
        </row>
        <row r="426">
          <cell r="B426" t="str">
            <v>E02090</v>
          </cell>
        </row>
        <row r="427">
          <cell r="B427" t="str">
            <v>E02095</v>
          </cell>
        </row>
        <row r="428">
          <cell r="B428" t="str">
            <v>E02100</v>
          </cell>
        </row>
        <row r="429">
          <cell r="B429" t="str">
            <v>E02105</v>
          </cell>
        </row>
        <row r="430">
          <cell r="B430" t="str">
            <v>E02110</v>
          </cell>
        </row>
        <row r="431">
          <cell r="B431" t="str">
            <v>E02115</v>
          </cell>
        </row>
        <row r="432">
          <cell r="B432" t="str">
            <v>E02120</v>
          </cell>
        </row>
        <row r="433">
          <cell r="B433" t="str">
            <v>E02125</v>
          </cell>
        </row>
        <row r="434">
          <cell r="B434" t="str">
            <v>E02130</v>
          </cell>
        </row>
        <row r="435">
          <cell r="B435" t="str">
            <v>E02135</v>
          </cell>
        </row>
        <row r="436">
          <cell r="B436" t="str">
            <v>E02140</v>
          </cell>
        </row>
        <row r="437">
          <cell r="B437" t="str">
            <v>E02145</v>
          </cell>
        </row>
        <row r="438">
          <cell r="B438" t="str">
            <v>E02150</v>
          </cell>
        </row>
        <row r="439">
          <cell r="B439" t="str">
            <v>E99999</v>
          </cell>
        </row>
        <row r="440">
          <cell r="B440" t="str">
            <v>X01000</v>
          </cell>
        </row>
        <row r="441">
          <cell r="B441" t="str">
            <v>Y01000</v>
          </cell>
        </row>
        <row r="442">
          <cell r="B442" t="str">
            <v>Y01005</v>
          </cell>
        </row>
        <row r="443">
          <cell r="B443" t="str">
            <v>Y01010</v>
          </cell>
        </row>
        <row r="444">
          <cell r="B444" t="str">
            <v>Y01015</v>
          </cell>
        </row>
        <row r="445">
          <cell r="B445" t="str">
            <v>Y01020</v>
          </cell>
        </row>
        <row r="446">
          <cell r="B446" t="str">
            <v>Y02000</v>
          </cell>
        </row>
        <row r="447">
          <cell r="B447" t="str">
            <v>Y02005</v>
          </cell>
        </row>
        <row r="448">
          <cell r="B448" t="str">
            <v>Y02010</v>
          </cell>
        </row>
        <row r="449">
          <cell r="B449" t="str">
            <v>Y03000</v>
          </cell>
        </row>
        <row r="450">
          <cell r="B450" t="str">
            <v>Y99999</v>
          </cell>
        </row>
        <row r="451">
          <cell r="B451" t="str">
            <v>Z99999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"/>
      <sheetName val="c1"/>
      <sheetName val="c2"/>
      <sheetName val="c3"/>
      <sheetName val="c4"/>
      <sheetName val="c5"/>
      <sheetName val="c6"/>
      <sheetName val="c7"/>
      <sheetName val="c8"/>
      <sheetName val="c9"/>
      <sheetName val="Crediti"/>
      <sheetName val="Debiti"/>
      <sheetName val="Dati"/>
      <sheetName val="ABC"/>
    </sheetNames>
    <sheetDataSet>
      <sheetData sheetId="0" refreshError="1">
        <row r="10">
          <cell r="D10" t="str">
            <v>Costi d'impianto e di ampliamento</v>
          </cell>
        </row>
        <row r="14">
          <cell r="D14" t="str">
            <v>Immobilizzazioni  imm. in corso e acconti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ABC"/>
      <sheetName val="CONTI"/>
      <sheetName val="BILRIC"/>
      <sheetName val="NOTAINT"/>
      <sheetName val="RF"/>
      <sheetName val="RN"/>
      <sheetName val="Assumptions"/>
      <sheetName val="0"/>
      <sheetName val="Input"/>
      <sheetName val="TB"/>
      <sheetName val="Dati"/>
      <sheetName val="Tabell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PUT-CE"/>
      <sheetName val="DGRC 256-08"/>
      <sheetName val="Rinnovi I TRIM 2008"/>
      <sheetName val="Mobilità attiva  I TRIM 2008"/>
      <sheetName val="Contributi"/>
      <sheetName val="CE IV Trimestre 2007"/>
      <sheetName val="Confronto con IV Trimestre 2007"/>
      <sheetName val="CE I TRimestre 2007"/>
      <sheetName val="Confronto con I Trimestre 2007"/>
      <sheetName val="Dati"/>
      <sheetName val="Anagrafica CRIL"/>
      <sheetName val="Indice"/>
      <sheetName val="Foglio3"/>
      <sheetName val="appoggio"/>
    </sheetNames>
    <sheetDataSet>
      <sheetData sheetId="0">
        <row r="26">
          <cell r="E26">
            <v>162</v>
          </cell>
        </row>
      </sheetData>
      <sheetData sheetId="1"/>
      <sheetData sheetId="2">
        <row r="26">
          <cell r="E26">
            <v>162</v>
          </cell>
        </row>
      </sheetData>
      <sheetData sheetId="3"/>
      <sheetData sheetId="4" refreshError="1"/>
      <sheetData sheetId="5"/>
      <sheetData sheetId="6">
        <row r="26">
          <cell r="E26">
            <v>162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Mod. CE I 2010"/>
      <sheetName val="Bil. ver."/>
      <sheetName val="Spec. voci di ricavo"/>
      <sheetName val="Mod.rilevaz.Territoriale "/>
      <sheetName val="Gestione Ordini "/>
      <sheetName val="Gest. pers. dipend.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utilizzi contr DA2175_2010 "/>
      <sheetName val="utilizzi contr DA2495_09"/>
      <sheetName val="Mod. CE I 2011"/>
      <sheetName val="Bil. ver."/>
      <sheetName val=" specifica contributi"/>
      <sheetName val="Mod.rilevaz.Territoriale "/>
      <sheetName val="Gestione Ordini "/>
      <sheetName val="Gest. pers. dipend. 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Menù"/>
      <sheetName val="Assunzioni generali"/>
      <sheetName val="Assunzioni economiche"/>
      <sheetName val="Assunzioni patrimoniali"/>
      <sheetName val="Conto economico"/>
      <sheetName val="Stato patrimoniale"/>
      <sheetName val="Fonte &amp; Impieghi"/>
      <sheetName val="Free Cash Flow"/>
      <sheetName val="WACC"/>
      <sheetName val="Valutazione DCF"/>
      <sheetName val="Valutazione DCF (2)"/>
      <sheetName val="Multipli"/>
      <sheetName val="Multipli impliciti"/>
      <sheetName val="Riepilogo Valutazioni"/>
      <sheetName val="Indici Hunter"/>
      <sheetName val="Indici comparables"/>
      <sheetName val="Schede comparables"/>
      <sheetName val="Bil. ver."/>
      <sheetName val="Hyp"/>
      <sheetName val="VENDITE"/>
      <sheetName val="#RIF"/>
      <sheetName val="Assunzioni_generali"/>
      <sheetName val="Assunzioni_economiche"/>
      <sheetName val="Assunzioni_patrimoniali"/>
      <sheetName val="Conto_economico"/>
      <sheetName val="Stato_patrimoniale"/>
      <sheetName val="Fonte_&amp;_Impieghi"/>
      <sheetName val="Free_Cash_Flow"/>
      <sheetName val="Valutazione_DCF"/>
      <sheetName val="Valutazione_DCF_(2)"/>
      <sheetName val="Multipli_impliciti"/>
      <sheetName val="Riepilogo_Valutazioni"/>
      <sheetName val="Indici_Hunter"/>
      <sheetName val="Indici_comparables"/>
      <sheetName val="Schede_comparables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Present"/>
      <sheetName val="DBFE"/>
      <sheetName val="Fasi"/>
      <sheetName val="Macro"/>
      <sheetName val="PL"/>
      <sheetName val="TB"/>
      <sheetName val="Input"/>
      <sheetName val="TPivot"/>
      <sheetName val="Export"/>
      <sheetName val="CExCDC"/>
      <sheetName val="Anagrafica C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Tabella Pers"/>
      <sheetName val="Dati"/>
      <sheetName val="Tabella Rocc"/>
      <sheetName val="0"/>
      <sheetName val="Input"/>
      <sheetName val="Free Cash Flow"/>
      <sheetName val="Conto economico"/>
      <sheetName val="Menù"/>
      <sheetName val="tb"/>
    </sheetNames>
    <sheetDataSet>
      <sheetData sheetId="0">
        <row r="41">
          <cell r="B41" t="str">
            <v>P - Prev.</v>
          </cell>
        </row>
      </sheetData>
      <sheetData sheetId="1">
        <row r="41">
          <cell r="B41" t="str">
            <v>P - Prev.</v>
          </cell>
        </row>
        <row r="42">
          <cell r="B42" t="str">
            <v>1° - Trim</v>
          </cell>
        </row>
        <row r="43">
          <cell r="B43" t="str">
            <v>2° - Trim</v>
          </cell>
        </row>
        <row r="44">
          <cell r="B44" t="str">
            <v>3° - Trim</v>
          </cell>
        </row>
        <row r="45">
          <cell r="B45" t="str">
            <v>4° - Trim</v>
          </cell>
        </row>
        <row r="46">
          <cell r="B46" t="str">
            <v>C - Cons.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Newco"/>
      <sheetName val="Comm"/>
      <sheetName val="Hotel"/>
      <sheetName val="Uffici"/>
      <sheetName val="Consolidato"/>
      <sheetName val="Grafici e sintesi Newco"/>
      <sheetName val="Grafici e sintesi SG comm"/>
      <sheetName val="Grafici e sintesi SG hotel"/>
      <sheetName val="Grafici e sintesi SG uffici"/>
      <sheetName val="Grafici e sintesi SG cons"/>
      <sheetName val="Dati"/>
      <sheetName val="Free Cash Flow"/>
      <sheetName val="Conto economico"/>
      <sheetName val="Menù"/>
    </sheetNames>
    <sheetDataSet>
      <sheetData sheetId="0" refreshError="1">
        <row r="8">
          <cell r="E8">
            <v>0</v>
          </cell>
          <cell r="F8">
            <v>488706.76127539697</v>
          </cell>
          <cell r="G8">
            <v>224073.81250779476</v>
          </cell>
          <cell r="H8">
            <v>233029.05037259954</v>
          </cell>
          <cell r="I8">
            <v>223026.16545793269</v>
          </cell>
          <cell r="J8">
            <v>170194.42032196574</v>
          </cell>
          <cell r="K8">
            <v>154928.16466677876</v>
          </cell>
          <cell r="L8">
            <v>39610.166090750427</v>
          </cell>
        </row>
        <row r="18">
          <cell r="E18">
            <v>0</v>
          </cell>
          <cell r="F18">
            <v>-29863.295945496728</v>
          </cell>
          <cell r="G18">
            <v>-29863.295945496728</v>
          </cell>
          <cell r="H18">
            <v>-20501.50396366448</v>
          </cell>
          <cell r="I18">
            <v>-20501.50396366448</v>
          </cell>
          <cell r="J18">
            <v>0</v>
          </cell>
          <cell r="K18">
            <v>0</v>
          </cell>
          <cell r="L18" t="e">
            <v>#REF!</v>
          </cell>
        </row>
        <row r="30">
          <cell r="E30">
            <v>-435116.71548869193</v>
          </cell>
          <cell r="F30">
            <v>-396049.15077877638</v>
          </cell>
          <cell r="G30">
            <v>-100109.94882299018</v>
          </cell>
          <cell r="H30">
            <v>-98585.691782253387</v>
          </cell>
          <cell r="I30">
            <v>-67462.363668083213</v>
          </cell>
          <cell r="J30">
            <v>-43857.66651451763</v>
          </cell>
          <cell r="K30">
            <v>-12219.90700316955</v>
          </cell>
          <cell r="L30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Project"/>
      <sheetName val="Timing Inv"/>
      <sheetName val="Cash flow inv"/>
      <sheetName val="WorkCap"/>
      <sheetName val="FixAss"/>
      <sheetName val="Proforma"/>
      <sheetName val="Newco"/>
      <sheetName val="Dati"/>
      <sheetName val="Revenues"/>
      <sheetName val="Timing_Inv"/>
      <sheetName val="Cash_flow_inv"/>
      <sheetName val="Imetal"/>
      <sheetName val="confronto con i trimestre 2007"/>
    </sheetNames>
    <sheetDataSet>
      <sheetData sheetId="0"/>
      <sheetData sheetId="1"/>
      <sheetData sheetId="2"/>
      <sheetData sheetId="3"/>
      <sheetData sheetId="4" refreshError="1">
        <row r="16">
          <cell r="D16">
            <v>435116.71548869193</v>
          </cell>
          <cell r="E16">
            <v>352269.14499207132</v>
          </cell>
          <cell r="F16">
            <v>273867.02097074041</v>
          </cell>
          <cell r="G16">
            <v>213957.08170734163</v>
          </cell>
          <cell r="H16">
            <v>147772.52907617629</v>
          </cell>
          <cell r="I16">
            <v>92939.17459567546</v>
          </cell>
          <cell r="J16">
            <v>21734.316259013518</v>
          </cell>
          <cell r="K16">
            <v>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SCHEMA bilancio 2008"/>
      <sheetName val="SP 2008"/>
      <sheetName val="CE 2008"/>
      <sheetName val="TOT ASL anno def "/>
      <sheetName val="TOT AO anno def"/>
      <sheetName val="app"/>
      <sheetName val="appoggio2"/>
      <sheetName val="AN_ECON"/>
      <sheetName val="AN_PATR"/>
      <sheetName val="CE_RICL"/>
      <sheetName val="Master"/>
      <sheetName val="SP_RICL"/>
    </sheetNames>
    <sheetDataSet>
      <sheetData sheetId="0">
        <row r="2">
          <cell r="C2" t="str">
            <v>CODICE</v>
          </cell>
        </row>
      </sheetData>
      <sheetData sheetId="1">
        <row r="2">
          <cell r="C2" t="str">
            <v>CODICE</v>
          </cell>
        </row>
      </sheetData>
      <sheetData sheetId="2">
        <row r="2">
          <cell r="C2" t="str">
            <v>CODICE</v>
          </cell>
          <cell r="D2" t="str">
            <v>VOCE NUOVO MODELLO CE 1</v>
          </cell>
          <cell r="E2" t="str">
            <v>Anno</v>
          </cell>
          <cell r="F2" t="str">
            <v>Periodo</v>
          </cell>
          <cell r="G2" t="str">
            <v>&lt;&gt;</v>
          </cell>
          <cell r="H2" t="str">
            <v>000</v>
          </cell>
          <cell r="I2" t="str">
            <v>101</v>
          </cell>
          <cell r="J2" t="str">
            <v>101A</v>
          </cell>
          <cell r="K2" t="str">
            <v>101delta</v>
          </cell>
          <cell r="L2" t="str">
            <v>102</v>
          </cell>
          <cell r="M2" t="str">
            <v>102A</v>
          </cell>
          <cell r="N2" t="str">
            <v>102delta</v>
          </cell>
          <cell r="O2" t="str">
            <v>103</v>
          </cell>
          <cell r="P2" t="str">
            <v>103A</v>
          </cell>
          <cell r="Q2" t="str">
            <v>103delta</v>
          </cell>
          <cell r="R2" t="str">
            <v>104</v>
          </cell>
          <cell r="S2" t="str">
            <v>104A</v>
          </cell>
          <cell r="T2" t="str">
            <v>104delta</v>
          </cell>
          <cell r="U2" t="str">
            <v>105</v>
          </cell>
          <cell r="V2" t="str">
            <v>105A</v>
          </cell>
          <cell r="W2" t="str">
            <v>105delta</v>
          </cell>
          <cell r="X2" t="str">
            <v>106</v>
          </cell>
          <cell r="Y2" t="str">
            <v>106A</v>
          </cell>
          <cell r="Z2" t="str">
            <v>106delta</v>
          </cell>
          <cell r="AA2" t="str">
            <v>107</v>
          </cell>
          <cell r="AB2" t="str">
            <v>107A</v>
          </cell>
          <cell r="AC2" t="str">
            <v>107delta</v>
          </cell>
          <cell r="AD2" t="str">
            <v>108</v>
          </cell>
          <cell r="AE2" t="str">
            <v>108A</v>
          </cell>
          <cell r="AF2" t="str">
            <v>108delta</v>
          </cell>
          <cell r="AG2" t="str">
            <v>109</v>
          </cell>
          <cell r="AH2" t="str">
            <v>109A</v>
          </cell>
          <cell r="AI2" t="str">
            <v>109delta</v>
          </cell>
          <cell r="AJ2" t="str">
            <v>901</v>
          </cell>
          <cell r="AK2" t="str">
            <v>901A</v>
          </cell>
          <cell r="AL2" t="str">
            <v>901delta</v>
          </cell>
          <cell r="AM2" t="str">
            <v>902</v>
          </cell>
          <cell r="AP2" t="str">
            <v>903</v>
          </cell>
          <cell r="AS2" t="str">
            <v>904</v>
          </cell>
          <cell r="AT2" t="str">
            <v>905</v>
          </cell>
          <cell r="AU2" t="str">
            <v>906</v>
          </cell>
          <cell r="AV2" t="str">
            <v>907</v>
          </cell>
          <cell r="AW2" t="str">
            <v>908</v>
          </cell>
          <cell r="AX2" t="str">
            <v>909</v>
          </cell>
          <cell r="AY2" t="str">
            <v>910</v>
          </cell>
          <cell r="AZ2" t="str">
            <v>911</v>
          </cell>
          <cell r="BA2" t="str">
            <v>912</v>
          </cell>
          <cell r="BB2" t="str">
            <v>913</v>
          </cell>
          <cell r="BC2" t="str">
            <v>914</v>
          </cell>
          <cell r="BD2" t="str">
            <v>915</v>
          </cell>
          <cell r="BE2" t="str">
            <v>916</v>
          </cell>
          <cell r="BF2" t="str">
            <v>917</v>
          </cell>
          <cell r="BG2" t="str">
            <v>920</v>
          </cell>
          <cell r="BH2" t="str">
            <v>930</v>
          </cell>
          <cell r="BI2" t="str">
            <v>940</v>
          </cell>
          <cell r="BJ2" t="str">
            <v>960</v>
          </cell>
          <cell r="BK2" t="str">
            <v>999</v>
          </cell>
          <cell r="BL2" t="str">
            <v>∑ 999</v>
          </cell>
        </row>
        <row r="3">
          <cell r="C3" t="str">
            <v>A01000</v>
          </cell>
          <cell r="D3" t="str">
            <v>A.1)  Contributi in c/esercizio</v>
          </cell>
          <cell r="E3" t="str">
            <v>2008</v>
          </cell>
          <cell r="F3" t="str">
            <v>C</v>
          </cell>
          <cell r="G3">
            <v>0</v>
          </cell>
          <cell r="H3">
            <v>171118</v>
          </cell>
          <cell r="I3">
            <v>626603</v>
          </cell>
          <cell r="L3">
            <v>384662</v>
          </cell>
          <cell r="O3">
            <v>1518405</v>
          </cell>
          <cell r="R3">
            <v>277257</v>
          </cell>
          <cell r="U3">
            <v>1035289</v>
          </cell>
          <cell r="X3">
            <v>1740897</v>
          </cell>
          <cell r="AA3">
            <v>426443</v>
          </cell>
          <cell r="AD3">
            <v>567779</v>
          </cell>
          <cell r="AG3">
            <v>612577</v>
          </cell>
          <cell r="AJ3">
            <v>118974</v>
          </cell>
          <cell r="AM3">
            <v>56932</v>
          </cell>
          <cell r="AP3">
            <v>75791</v>
          </cell>
          <cell r="AS3">
            <v>26647</v>
          </cell>
          <cell r="AT3">
            <v>54932</v>
          </cell>
          <cell r="AU3">
            <v>37966</v>
          </cell>
          <cell r="AV3">
            <v>41567</v>
          </cell>
          <cell r="AW3">
            <v>14081</v>
          </cell>
          <cell r="AX3">
            <v>20165</v>
          </cell>
          <cell r="AY3">
            <v>16517</v>
          </cell>
          <cell r="AZ3">
            <v>10348</v>
          </cell>
          <cell r="BA3">
            <v>18610</v>
          </cell>
          <cell r="BB3">
            <v>36895</v>
          </cell>
          <cell r="BC3">
            <v>25667</v>
          </cell>
          <cell r="BD3">
            <v>22150</v>
          </cell>
          <cell r="BE3">
            <v>14920</v>
          </cell>
          <cell r="BF3">
            <v>19481</v>
          </cell>
          <cell r="BG3">
            <v>44859</v>
          </cell>
          <cell r="BH3">
            <v>47325</v>
          </cell>
          <cell r="BI3">
            <v>20670</v>
          </cell>
          <cell r="BJ3">
            <v>5358</v>
          </cell>
          <cell r="BK3">
            <v>8090588</v>
          </cell>
          <cell r="BL3">
            <v>8090885</v>
          </cell>
        </row>
        <row r="4">
          <cell r="C4" t="str">
            <v>A01005</v>
          </cell>
          <cell r="D4" t="str">
            <v>A.1.A)  Contributi da Regione e Prov. Aut. per quota F.S. regionale</v>
          </cell>
          <cell r="E4" t="str">
            <v>2008</v>
          </cell>
          <cell r="F4" t="str">
            <v>C</v>
          </cell>
          <cell r="G4">
            <v>0</v>
          </cell>
          <cell r="H4">
            <v>168011</v>
          </cell>
          <cell r="I4">
            <v>624738</v>
          </cell>
          <cell r="J4">
            <v>624381.68000000005</v>
          </cell>
          <cell r="K4">
            <v>356.31999999994878</v>
          </cell>
          <cell r="L4">
            <v>381614</v>
          </cell>
          <cell r="M4">
            <v>381555.70199999999</v>
          </cell>
          <cell r="N4">
            <v>58.298000000009779</v>
          </cell>
          <cell r="O4">
            <v>1515069</v>
          </cell>
          <cell r="P4">
            <v>1516105.05</v>
          </cell>
          <cell r="Q4">
            <v>-1036.0500000000466</v>
          </cell>
          <cell r="R4">
            <v>275869</v>
          </cell>
          <cell r="S4">
            <v>275920.87099999998</v>
          </cell>
          <cell r="T4">
            <v>-51.870999999984633</v>
          </cell>
          <cell r="U4">
            <v>1034097</v>
          </cell>
          <cell r="V4">
            <v>1034087.334</v>
          </cell>
          <cell r="W4">
            <v>9.665999999968335</v>
          </cell>
          <cell r="X4">
            <v>1734649</v>
          </cell>
          <cell r="Y4">
            <v>1733886.8370000001</v>
          </cell>
          <cell r="Z4">
            <v>762.16299999994226</v>
          </cell>
          <cell r="AA4">
            <v>423500</v>
          </cell>
          <cell r="AB4">
            <v>423075.23200000002</v>
          </cell>
          <cell r="AC4">
            <v>424.76799999998184</v>
          </cell>
          <cell r="AD4">
            <v>566692</v>
          </cell>
          <cell r="AE4">
            <v>565237.39399999997</v>
          </cell>
          <cell r="AF4">
            <v>1454.6060000000289</v>
          </cell>
          <cell r="AG4">
            <v>610924</v>
          </cell>
          <cell r="AH4">
            <v>611963.41500000004</v>
          </cell>
          <cell r="AI4">
            <v>-1039.4150000000373</v>
          </cell>
          <cell r="AJ4">
            <v>116967</v>
          </cell>
          <cell r="AM4">
            <v>56932</v>
          </cell>
          <cell r="AP4">
            <v>75564</v>
          </cell>
          <cell r="AS4">
            <v>25781</v>
          </cell>
          <cell r="AT4">
            <v>54559</v>
          </cell>
          <cell r="AU4">
            <v>37769</v>
          </cell>
          <cell r="AV4">
            <v>40738</v>
          </cell>
          <cell r="AW4">
            <v>13610</v>
          </cell>
          <cell r="AX4">
            <v>20000</v>
          </cell>
          <cell r="AY4">
            <v>16333</v>
          </cell>
          <cell r="AZ4">
            <v>10320</v>
          </cell>
          <cell r="BA4">
            <v>18608</v>
          </cell>
          <cell r="BB4">
            <v>36560</v>
          </cell>
          <cell r="BC4">
            <v>25333</v>
          </cell>
          <cell r="BD4">
            <v>21727</v>
          </cell>
          <cell r="BE4">
            <v>14903</v>
          </cell>
          <cell r="BF4">
            <v>18775</v>
          </cell>
          <cell r="BG4">
            <v>43829</v>
          </cell>
          <cell r="BH4">
            <v>47264</v>
          </cell>
          <cell r="BI4">
            <v>7453</v>
          </cell>
          <cell r="BJ4">
            <v>3662</v>
          </cell>
          <cell r="BK4">
            <v>8041850</v>
          </cell>
          <cell r="BL4">
            <v>15209002</v>
          </cell>
        </row>
        <row r="5">
          <cell r="C5" t="str">
            <v>A01010</v>
          </cell>
          <cell r="D5" t="str">
            <v>A.1.A.1)  da Regione e Prov. Aut. per quota F.S. regionale indistinto</v>
          </cell>
          <cell r="E5" t="str">
            <v>2008</v>
          </cell>
          <cell r="F5" t="str">
            <v>C</v>
          </cell>
          <cell r="G5">
            <v>0</v>
          </cell>
          <cell r="H5">
            <v>160170</v>
          </cell>
          <cell r="I5">
            <v>618535</v>
          </cell>
          <cell r="J5">
            <v>618534.85900000005</v>
          </cell>
          <cell r="K5">
            <v>0.14099999994505197</v>
          </cell>
          <cell r="L5">
            <v>377956</v>
          </cell>
          <cell r="M5">
            <v>377956.228</v>
          </cell>
          <cell r="N5">
            <v>-0.22800000000279397</v>
          </cell>
          <cell r="O5">
            <v>1500955</v>
          </cell>
          <cell r="P5">
            <v>1500955.27</v>
          </cell>
          <cell r="Q5">
            <v>-0.27000000001862645</v>
          </cell>
          <cell r="R5">
            <v>273690</v>
          </cell>
          <cell r="S5">
            <v>273689.74800000002</v>
          </cell>
          <cell r="T5">
            <v>0.25199999997857958</v>
          </cell>
          <cell r="U5">
            <v>1021711</v>
          </cell>
          <cell r="V5">
            <v>1021711.39</v>
          </cell>
          <cell r="W5">
            <v>-0.39000000001396984</v>
          </cell>
          <cell r="X5">
            <v>1717205</v>
          </cell>
          <cell r="Y5">
            <v>1717204.6910000001</v>
          </cell>
          <cell r="Z5">
            <v>0.30899999989196658</v>
          </cell>
          <cell r="AA5">
            <v>420399</v>
          </cell>
          <cell r="AB5">
            <v>420398.63099999999</v>
          </cell>
          <cell r="AC5">
            <v>0.3690000000060536</v>
          </cell>
          <cell r="AD5">
            <v>561115</v>
          </cell>
          <cell r="AE5">
            <v>561115.00800000003</v>
          </cell>
          <cell r="AF5">
            <v>-8.000000030733645E-3</v>
          </cell>
          <cell r="AG5">
            <v>607026</v>
          </cell>
          <cell r="AH5">
            <v>607025.89</v>
          </cell>
          <cell r="AI5">
            <v>0.10999999998603016</v>
          </cell>
          <cell r="AJ5">
            <v>96179</v>
          </cell>
          <cell r="AM5">
            <v>56152</v>
          </cell>
          <cell r="AP5">
            <v>73400</v>
          </cell>
          <cell r="AS5">
            <v>20237</v>
          </cell>
          <cell r="AT5">
            <v>43471</v>
          </cell>
          <cell r="AU5">
            <v>32993</v>
          </cell>
          <cell r="AV5">
            <v>38271</v>
          </cell>
          <cell r="AW5">
            <v>10973</v>
          </cell>
          <cell r="AX5">
            <v>19625</v>
          </cell>
          <cell r="AY5">
            <v>16218</v>
          </cell>
          <cell r="AZ5">
            <v>9820</v>
          </cell>
          <cell r="BA5">
            <v>18552</v>
          </cell>
          <cell r="BB5">
            <v>36021</v>
          </cell>
          <cell r="BC5">
            <v>23282</v>
          </cell>
          <cell r="BD5">
            <v>21426</v>
          </cell>
          <cell r="BE5">
            <v>14780</v>
          </cell>
          <cell r="BF5">
            <v>16185</v>
          </cell>
          <cell r="BG5">
            <v>41611</v>
          </cell>
          <cell r="BH5">
            <v>46749</v>
          </cell>
          <cell r="BI5">
            <v>5618</v>
          </cell>
          <cell r="BJ5">
            <v>3539</v>
          </cell>
          <cell r="BK5">
            <v>7903864</v>
          </cell>
          <cell r="BL5">
            <v>15002456</v>
          </cell>
        </row>
        <row r="6">
          <cell r="C6" t="str">
            <v>A01015</v>
          </cell>
          <cell r="D6" t="str">
            <v>A.1.A.2)  da Regione e Prov. Aut. per quota F.S. vincolato</v>
          </cell>
          <cell r="E6" t="str">
            <v>2008</v>
          </cell>
          <cell r="F6" t="str">
            <v>C</v>
          </cell>
          <cell r="G6">
            <v>0</v>
          </cell>
          <cell r="H6">
            <v>7841</v>
          </cell>
          <cell r="I6">
            <v>6203</v>
          </cell>
          <cell r="J6">
            <v>5846.8209999999999</v>
          </cell>
          <cell r="K6">
            <v>356.17900000000009</v>
          </cell>
          <cell r="L6">
            <v>3658</v>
          </cell>
          <cell r="M6">
            <v>3599.4740000000002</v>
          </cell>
          <cell r="N6">
            <v>58.52599999999984</v>
          </cell>
          <cell r="O6">
            <v>14114</v>
          </cell>
          <cell r="P6">
            <v>15149.78</v>
          </cell>
          <cell r="Q6">
            <v>-1035.7800000000007</v>
          </cell>
          <cell r="R6">
            <v>2179</v>
          </cell>
          <cell r="S6">
            <v>2231.123</v>
          </cell>
          <cell r="T6">
            <v>-52.123000000000047</v>
          </cell>
          <cell r="U6">
            <v>12386</v>
          </cell>
          <cell r="V6">
            <v>12375.944</v>
          </cell>
          <cell r="W6">
            <v>10.056000000000495</v>
          </cell>
          <cell r="X6">
            <v>17444</v>
          </cell>
          <cell r="Y6">
            <v>16682.146000000001</v>
          </cell>
          <cell r="Z6">
            <v>761.85399999999936</v>
          </cell>
          <cell r="AA6">
            <v>3101</v>
          </cell>
          <cell r="AB6">
            <v>2676.6010000000001</v>
          </cell>
          <cell r="AC6">
            <v>424.39899999999989</v>
          </cell>
          <cell r="AD6">
            <v>5577</v>
          </cell>
          <cell r="AE6">
            <v>4122.3860000000004</v>
          </cell>
          <cell r="AF6">
            <v>1454.6139999999996</v>
          </cell>
          <cell r="AG6">
            <v>3898</v>
          </cell>
          <cell r="AH6">
            <v>4937.5249999999996</v>
          </cell>
          <cell r="AI6">
            <v>-1039.5249999999996</v>
          </cell>
          <cell r="AJ6">
            <v>20788</v>
          </cell>
          <cell r="AM6">
            <v>780</v>
          </cell>
          <cell r="AP6">
            <v>2164</v>
          </cell>
          <cell r="AS6">
            <v>5544</v>
          </cell>
          <cell r="AT6">
            <v>11088</v>
          </cell>
          <cell r="AU6">
            <v>4776</v>
          </cell>
          <cell r="AV6">
            <v>2467</v>
          </cell>
          <cell r="AW6">
            <v>2637</v>
          </cell>
          <cell r="AX6">
            <v>375</v>
          </cell>
          <cell r="AY6">
            <v>115</v>
          </cell>
          <cell r="AZ6">
            <v>500</v>
          </cell>
          <cell r="BA6">
            <v>56</v>
          </cell>
          <cell r="BB6">
            <v>539</v>
          </cell>
          <cell r="BC6">
            <v>2051</v>
          </cell>
          <cell r="BD6">
            <v>301</v>
          </cell>
          <cell r="BE6">
            <v>123</v>
          </cell>
          <cell r="BF6">
            <v>2590</v>
          </cell>
          <cell r="BG6">
            <v>2218</v>
          </cell>
          <cell r="BH6">
            <v>515</v>
          </cell>
          <cell r="BI6">
            <v>1835</v>
          </cell>
          <cell r="BJ6">
            <v>123</v>
          </cell>
          <cell r="BK6">
            <v>137986</v>
          </cell>
          <cell r="BL6">
            <v>206546</v>
          </cell>
        </row>
        <row r="7">
          <cell r="C7" t="str">
            <v>A01020</v>
          </cell>
          <cell r="D7" t="str">
            <v>A.1.B)  Contributi c/esercizio da enti pubblici  (EXTRA FONDO)</v>
          </cell>
          <cell r="E7" t="str">
            <v>2008</v>
          </cell>
          <cell r="F7" t="str">
            <v>C</v>
          </cell>
          <cell r="G7">
            <v>0</v>
          </cell>
          <cell r="H7">
            <v>3107</v>
          </cell>
          <cell r="I7">
            <v>1865</v>
          </cell>
          <cell r="J7">
            <v>0</v>
          </cell>
          <cell r="K7">
            <v>0</v>
          </cell>
          <cell r="L7">
            <v>3048</v>
          </cell>
          <cell r="M7">
            <v>0</v>
          </cell>
          <cell r="N7">
            <v>0</v>
          </cell>
          <cell r="O7">
            <v>3336</v>
          </cell>
          <cell r="P7">
            <v>0</v>
          </cell>
          <cell r="Q7">
            <v>0</v>
          </cell>
          <cell r="R7">
            <v>1330</v>
          </cell>
          <cell r="S7">
            <v>0</v>
          </cell>
          <cell r="T7">
            <v>0</v>
          </cell>
          <cell r="U7">
            <v>1192</v>
          </cell>
          <cell r="V7">
            <v>0</v>
          </cell>
          <cell r="W7">
            <v>0</v>
          </cell>
          <cell r="X7">
            <v>6194</v>
          </cell>
          <cell r="Y7">
            <v>0</v>
          </cell>
          <cell r="Z7">
            <v>0</v>
          </cell>
          <cell r="AA7">
            <v>2892</v>
          </cell>
          <cell r="AB7">
            <v>0</v>
          </cell>
          <cell r="AC7">
            <v>0</v>
          </cell>
          <cell r="AD7">
            <v>1017</v>
          </cell>
          <cell r="AE7">
            <v>0</v>
          </cell>
          <cell r="AF7">
            <v>0</v>
          </cell>
          <cell r="AG7">
            <v>1644</v>
          </cell>
          <cell r="AH7">
            <v>0</v>
          </cell>
          <cell r="AI7">
            <v>0</v>
          </cell>
          <cell r="AJ7">
            <v>2007</v>
          </cell>
          <cell r="AM7">
            <v>0</v>
          </cell>
          <cell r="AP7">
            <v>149</v>
          </cell>
          <cell r="AS7">
            <v>811</v>
          </cell>
          <cell r="AT7">
            <v>148</v>
          </cell>
          <cell r="AU7">
            <v>197</v>
          </cell>
          <cell r="AV7">
            <v>829</v>
          </cell>
          <cell r="AW7">
            <v>471</v>
          </cell>
          <cell r="AX7">
            <v>165</v>
          </cell>
          <cell r="AY7">
            <v>155</v>
          </cell>
          <cell r="AZ7">
            <v>28</v>
          </cell>
          <cell r="BA7">
            <v>0</v>
          </cell>
          <cell r="BB7">
            <v>208</v>
          </cell>
          <cell r="BC7">
            <v>334</v>
          </cell>
          <cell r="BD7">
            <v>398</v>
          </cell>
          <cell r="BE7">
            <v>12</v>
          </cell>
          <cell r="BF7">
            <v>706</v>
          </cell>
          <cell r="BG7">
            <v>992</v>
          </cell>
          <cell r="BH7">
            <v>6</v>
          </cell>
          <cell r="BI7">
            <v>13043</v>
          </cell>
          <cell r="BJ7">
            <v>1585</v>
          </cell>
          <cell r="BK7">
            <v>47572</v>
          </cell>
          <cell r="BL7">
            <v>47869</v>
          </cell>
        </row>
        <row r="8">
          <cell r="C8" t="str">
            <v>A01025</v>
          </cell>
          <cell r="D8" t="str">
            <v>A.1.B.1)  da enti pubblici (extra fondo) vincolati</v>
          </cell>
          <cell r="E8" t="str">
            <v>2008</v>
          </cell>
          <cell r="F8" t="str">
            <v>C</v>
          </cell>
          <cell r="G8">
            <v>0</v>
          </cell>
          <cell r="H8">
            <v>3107</v>
          </cell>
          <cell r="I8">
            <v>1865</v>
          </cell>
          <cell r="J8">
            <v>0</v>
          </cell>
          <cell r="K8">
            <v>0</v>
          </cell>
          <cell r="L8">
            <v>3048</v>
          </cell>
          <cell r="M8">
            <v>0</v>
          </cell>
          <cell r="N8">
            <v>0</v>
          </cell>
          <cell r="O8">
            <v>3307</v>
          </cell>
          <cell r="P8">
            <v>0</v>
          </cell>
          <cell r="Q8">
            <v>0</v>
          </cell>
          <cell r="R8">
            <v>1326</v>
          </cell>
          <cell r="S8">
            <v>0</v>
          </cell>
          <cell r="T8">
            <v>0</v>
          </cell>
          <cell r="U8">
            <v>1192</v>
          </cell>
          <cell r="V8">
            <v>0</v>
          </cell>
          <cell r="W8">
            <v>0</v>
          </cell>
          <cell r="X8">
            <v>6194</v>
          </cell>
          <cell r="Y8">
            <v>0</v>
          </cell>
          <cell r="Z8">
            <v>0</v>
          </cell>
          <cell r="AA8">
            <v>2892</v>
          </cell>
          <cell r="AB8">
            <v>0</v>
          </cell>
          <cell r="AC8">
            <v>0</v>
          </cell>
          <cell r="AD8">
            <v>1017</v>
          </cell>
          <cell r="AE8">
            <v>0</v>
          </cell>
          <cell r="AF8">
            <v>0</v>
          </cell>
          <cell r="AG8">
            <v>1644</v>
          </cell>
          <cell r="AH8">
            <v>0</v>
          </cell>
          <cell r="AI8">
            <v>0</v>
          </cell>
          <cell r="AJ8">
            <v>2007</v>
          </cell>
          <cell r="AM8">
            <v>0</v>
          </cell>
          <cell r="AP8">
            <v>149</v>
          </cell>
          <cell r="AS8">
            <v>628</v>
          </cell>
          <cell r="AT8">
            <v>148</v>
          </cell>
          <cell r="AU8">
            <v>197</v>
          </cell>
          <cell r="AV8">
            <v>758</v>
          </cell>
          <cell r="AW8">
            <v>471</v>
          </cell>
          <cell r="AX8">
            <v>165</v>
          </cell>
          <cell r="AY8">
            <v>155</v>
          </cell>
          <cell r="AZ8">
            <v>28</v>
          </cell>
          <cell r="BA8">
            <v>0</v>
          </cell>
          <cell r="BB8">
            <v>208</v>
          </cell>
          <cell r="BC8">
            <v>334</v>
          </cell>
          <cell r="BD8">
            <v>398</v>
          </cell>
          <cell r="BE8">
            <v>12</v>
          </cell>
          <cell r="BF8">
            <v>529</v>
          </cell>
          <cell r="BG8">
            <v>992</v>
          </cell>
          <cell r="BH8">
            <v>0</v>
          </cell>
          <cell r="BI8">
            <v>13043</v>
          </cell>
          <cell r="BJ8">
            <v>1228</v>
          </cell>
          <cell r="BK8">
            <v>46745</v>
          </cell>
          <cell r="BL8">
            <v>47042</v>
          </cell>
        </row>
        <row r="9">
          <cell r="C9" t="str">
            <v>A01030</v>
          </cell>
          <cell r="D9" t="str">
            <v>A.1.B.1.1)  Contributi da Regione (extra fondo) vincolati</v>
          </cell>
          <cell r="E9" t="str">
            <v>2008</v>
          </cell>
          <cell r="F9" t="str">
            <v>C</v>
          </cell>
          <cell r="G9">
            <v>0</v>
          </cell>
          <cell r="H9">
            <v>3107</v>
          </cell>
          <cell r="I9">
            <v>1865</v>
          </cell>
          <cell r="J9">
            <v>0</v>
          </cell>
          <cell r="K9">
            <v>0</v>
          </cell>
          <cell r="L9">
            <v>2952</v>
          </cell>
          <cell r="M9">
            <v>0</v>
          </cell>
          <cell r="N9">
            <v>0</v>
          </cell>
          <cell r="O9">
            <v>3305</v>
          </cell>
          <cell r="P9">
            <v>0</v>
          </cell>
          <cell r="Q9">
            <v>0</v>
          </cell>
          <cell r="R9">
            <v>1326</v>
          </cell>
          <cell r="S9">
            <v>0</v>
          </cell>
          <cell r="T9">
            <v>0</v>
          </cell>
          <cell r="U9">
            <v>421</v>
          </cell>
          <cell r="V9">
            <v>0</v>
          </cell>
          <cell r="W9">
            <v>0</v>
          </cell>
          <cell r="X9">
            <v>6112</v>
          </cell>
          <cell r="Y9">
            <v>0</v>
          </cell>
          <cell r="Z9">
            <v>0</v>
          </cell>
          <cell r="AA9">
            <v>2892</v>
          </cell>
          <cell r="AB9">
            <v>0</v>
          </cell>
          <cell r="AC9">
            <v>0</v>
          </cell>
          <cell r="AD9">
            <v>1017</v>
          </cell>
          <cell r="AE9">
            <v>0</v>
          </cell>
          <cell r="AF9">
            <v>0</v>
          </cell>
          <cell r="AG9">
            <v>1644</v>
          </cell>
          <cell r="AH9">
            <v>0</v>
          </cell>
          <cell r="AI9">
            <v>0</v>
          </cell>
          <cell r="AJ9">
            <v>2007</v>
          </cell>
          <cell r="AM9">
            <v>0</v>
          </cell>
          <cell r="AP9">
            <v>149</v>
          </cell>
          <cell r="AS9">
            <v>628</v>
          </cell>
          <cell r="AT9">
            <v>121</v>
          </cell>
          <cell r="AU9">
            <v>197</v>
          </cell>
          <cell r="AV9">
            <v>758</v>
          </cell>
          <cell r="AW9">
            <v>471</v>
          </cell>
          <cell r="AX9">
            <v>165</v>
          </cell>
          <cell r="AY9">
            <v>155</v>
          </cell>
          <cell r="AZ9">
            <v>28</v>
          </cell>
          <cell r="BA9">
            <v>0</v>
          </cell>
          <cell r="BB9">
            <v>0</v>
          </cell>
          <cell r="BC9">
            <v>261</v>
          </cell>
          <cell r="BD9">
            <v>398</v>
          </cell>
          <cell r="BE9">
            <v>12</v>
          </cell>
          <cell r="BF9">
            <v>516</v>
          </cell>
          <cell r="BG9">
            <v>992</v>
          </cell>
          <cell r="BH9">
            <v>0</v>
          </cell>
          <cell r="BI9">
            <v>0</v>
          </cell>
          <cell r="BJ9">
            <v>0</v>
          </cell>
          <cell r="BK9">
            <v>31499</v>
          </cell>
          <cell r="BL9">
            <v>31499</v>
          </cell>
        </row>
        <row r="10">
          <cell r="C10" t="str">
            <v>A01035</v>
          </cell>
          <cell r="D10" t="str">
            <v>A.1.B.1.2)  Contributi da altri enti pubblici (extra fondo) vincolati</v>
          </cell>
          <cell r="E10" t="str">
            <v>2008</v>
          </cell>
          <cell r="F10" t="str">
            <v>C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96</v>
          </cell>
          <cell r="M10">
            <v>0</v>
          </cell>
          <cell r="N10">
            <v>0</v>
          </cell>
          <cell r="O10">
            <v>2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771</v>
          </cell>
          <cell r="V10">
            <v>0</v>
          </cell>
          <cell r="W10">
            <v>0</v>
          </cell>
          <cell r="X10">
            <v>20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M10">
            <v>0</v>
          </cell>
          <cell r="AP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73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13011</v>
          </cell>
          <cell r="BJ10">
            <v>0</v>
          </cell>
          <cell r="BK10">
            <v>13973</v>
          </cell>
          <cell r="BL10">
            <v>13973</v>
          </cell>
        </row>
        <row r="11">
          <cell r="C11" t="str">
            <v>A01040</v>
          </cell>
          <cell r="D11" t="str">
            <v>A.1.B.1.3)  Contributi da Asl/Ao/Irccs/Policlinici  (extra fondo) vincolati</v>
          </cell>
          <cell r="E11" t="str">
            <v>2008</v>
          </cell>
          <cell r="F11" t="str">
            <v>C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62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M11">
            <v>0</v>
          </cell>
          <cell r="AP11">
            <v>0</v>
          </cell>
          <cell r="AS11">
            <v>0</v>
          </cell>
          <cell r="AT11">
            <v>27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208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297</v>
          </cell>
        </row>
        <row r="12">
          <cell r="C12" t="str">
            <v>A01045</v>
          </cell>
          <cell r="D12" t="str">
            <v>A.1.B.1.4)  Contributi in conto esercizio per ricerca corrente</v>
          </cell>
          <cell r="E12" t="str">
            <v>2008</v>
          </cell>
          <cell r="F12" t="str">
            <v>C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M12">
            <v>0</v>
          </cell>
          <cell r="AP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32</v>
          </cell>
          <cell r="BJ12">
            <v>650</v>
          </cell>
          <cell r="BK12">
            <v>682</v>
          </cell>
          <cell r="BL12">
            <v>682</v>
          </cell>
        </row>
        <row r="13">
          <cell r="C13" t="str">
            <v>A01050</v>
          </cell>
          <cell r="D13" t="str">
            <v>A.1.B.1.5)  Contributi in conto esercizio per ricerca finalizzata</v>
          </cell>
          <cell r="E13" t="str">
            <v>2008</v>
          </cell>
          <cell r="F13" t="str">
            <v>C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13</v>
          </cell>
          <cell r="BG13">
            <v>0</v>
          </cell>
          <cell r="BH13">
            <v>0</v>
          </cell>
          <cell r="BI13">
            <v>0</v>
          </cell>
          <cell r="BJ13">
            <v>578</v>
          </cell>
          <cell r="BK13">
            <v>591</v>
          </cell>
          <cell r="BL13">
            <v>591</v>
          </cell>
        </row>
        <row r="14">
          <cell r="C14" t="str">
            <v>A01055</v>
          </cell>
          <cell r="D14" t="str">
            <v>A.1.B.2)  da enti pubblici (extra fondo) - Altro</v>
          </cell>
          <cell r="E14" t="str">
            <v>2008</v>
          </cell>
          <cell r="F14" t="str">
            <v>C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29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M14">
            <v>0</v>
          </cell>
          <cell r="AP14">
            <v>0</v>
          </cell>
          <cell r="AS14">
            <v>183</v>
          </cell>
          <cell r="AT14">
            <v>0</v>
          </cell>
          <cell r="AU14">
            <v>0</v>
          </cell>
          <cell r="AV14">
            <v>71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177</v>
          </cell>
          <cell r="BG14">
            <v>0</v>
          </cell>
          <cell r="BH14">
            <v>6</v>
          </cell>
          <cell r="BI14">
            <v>0</v>
          </cell>
          <cell r="BJ14">
            <v>357</v>
          </cell>
          <cell r="BK14">
            <v>827</v>
          </cell>
          <cell r="BL14">
            <v>827</v>
          </cell>
        </row>
        <row r="15">
          <cell r="C15" t="str">
            <v>A01060</v>
          </cell>
          <cell r="D15" t="str">
            <v>A.1.B.2.1)  Contributi da Regione (extra fondo)  - Altro</v>
          </cell>
          <cell r="E15" t="str">
            <v>2008</v>
          </cell>
          <cell r="F15" t="str">
            <v>C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M15">
            <v>0</v>
          </cell>
          <cell r="AP15">
            <v>0</v>
          </cell>
          <cell r="AS15">
            <v>183</v>
          </cell>
          <cell r="AT15">
            <v>0</v>
          </cell>
          <cell r="AU15">
            <v>0</v>
          </cell>
          <cell r="AV15">
            <v>71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146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400</v>
          </cell>
          <cell r="BL15">
            <v>400</v>
          </cell>
        </row>
        <row r="16">
          <cell r="C16" t="str">
            <v>A01065</v>
          </cell>
          <cell r="D16" t="str">
            <v>A.1.B.2.2)  Contributi da altri enti pubblici (extra fondo) - Altro</v>
          </cell>
          <cell r="E16" t="str">
            <v>2008</v>
          </cell>
          <cell r="F16" t="str">
            <v>C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29</v>
          </cell>
          <cell r="P16">
            <v>0</v>
          </cell>
          <cell r="Q16">
            <v>0</v>
          </cell>
          <cell r="R16">
            <v>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M16">
            <v>0</v>
          </cell>
          <cell r="AP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31</v>
          </cell>
          <cell r="BG16">
            <v>0</v>
          </cell>
          <cell r="BH16">
            <v>6</v>
          </cell>
          <cell r="BI16">
            <v>0</v>
          </cell>
          <cell r="BJ16">
            <v>357</v>
          </cell>
          <cell r="BK16">
            <v>427</v>
          </cell>
          <cell r="BL16">
            <v>427</v>
          </cell>
        </row>
        <row r="17">
          <cell r="C17" t="str">
            <v>A01070</v>
          </cell>
          <cell r="D17" t="str">
            <v>A.1.B.2.3)  Contributi da Asl/Ao/Irccs/Policlinici  (extra fondo) - Altro</v>
          </cell>
          <cell r="E17" t="str">
            <v>2008</v>
          </cell>
          <cell r="F17" t="str">
            <v>C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M17">
            <v>0</v>
          </cell>
          <cell r="AP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</row>
        <row r="18">
          <cell r="C18" t="str">
            <v>A01075</v>
          </cell>
          <cell r="D18" t="str">
            <v>A.1.C)  Contributi c/esercizio da enti privati</v>
          </cell>
          <cell r="E18" t="str">
            <v>2008</v>
          </cell>
          <cell r="F18" t="str">
            <v>C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58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54</v>
          </cell>
          <cell r="Y18">
            <v>0</v>
          </cell>
          <cell r="Z18">
            <v>0</v>
          </cell>
          <cell r="AA18">
            <v>51</v>
          </cell>
          <cell r="AB18">
            <v>0</v>
          </cell>
          <cell r="AC18">
            <v>0</v>
          </cell>
          <cell r="AD18">
            <v>70</v>
          </cell>
          <cell r="AE18">
            <v>0</v>
          </cell>
          <cell r="AF18">
            <v>0</v>
          </cell>
          <cell r="AG18">
            <v>9</v>
          </cell>
          <cell r="AH18">
            <v>0</v>
          </cell>
          <cell r="AI18">
            <v>0</v>
          </cell>
          <cell r="AJ18">
            <v>0</v>
          </cell>
          <cell r="AM18">
            <v>0</v>
          </cell>
          <cell r="AP18">
            <v>78</v>
          </cell>
          <cell r="AS18">
            <v>55</v>
          </cell>
          <cell r="AT18">
            <v>225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29</v>
          </cell>
          <cell r="AZ18">
            <v>0</v>
          </cell>
          <cell r="BA18">
            <v>2</v>
          </cell>
          <cell r="BB18">
            <v>127</v>
          </cell>
          <cell r="BC18">
            <v>0</v>
          </cell>
          <cell r="BD18">
            <v>25</v>
          </cell>
          <cell r="BE18">
            <v>5</v>
          </cell>
          <cell r="BF18">
            <v>0</v>
          </cell>
          <cell r="BG18">
            <v>38</v>
          </cell>
          <cell r="BH18">
            <v>55</v>
          </cell>
          <cell r="BI18">
            <v>174</v>
          </cell>
          <cell r="BJ18">
            <v>111</v>
          </cell>
          <cell r="BK18">
            <v>1166</v>
          </cell>
          <cell r="BL18">
            <v>1166</v>
          </cell>
        </row>
        <row r="19">
          <cell r="C19" t="str">
            <v>A02000</v>
          </cell>
          <cell r="D19" t="str">
            <v>A.2)  Proventi e ricavi diversi</v>
          </cell>
          <cell r="E19" t="str">
            <v>2008</v>
          </cell>
          <cell r="F19" t="str">
            <v>C</v>
          </cell>
          <cell r="G19">
            <v>0</v>
          </cell>
          <cell r="H19">
            <v>291999</v>
          </cell>
          <cell r="I19">
            <v>12153</v>
          </cell>
          <cell r="L19">
            <v>13077</v>
          </cell>
          <cell r="M19">
            <v>11030.876</v>
          </cell>
          <cell r="N19">
            <v>2046.1239999999998</v>
          </cell>
          <cell r="O19">
            <v>53628</v>
          </cell>
          <cell r="P19">
            <v>50330.284</v>
          </cell>
          <cell r="Q19">
            <v>3297.7160000000003</v>
          </cell>
          <cell r="R19">
            <v>10831</v>
          </cell>
          <cell r="S19">
            <v>9715.3439999999991</v>
          </cell>
          <cell r="T19">
            <v>1115.6560000000009</v>
          </cell>
          <cell r="U19">
            <v>56381</v>
          </cell>
          <cell r="V19">
            <v>51577.186000000002</v>
          </cell>
          <cell r="W19">
            <v>4803.8139999999985</v>
          </cell>
          <cell r="X19">
            <v>36212</v>
          </cell>
          <cell r="Y19">
            <v>31372.591</v>
          </cell>
          <cell r="Z19">
            <v>4839.4089999999997</v>
          </cell>
          <cell r="AA19">
            <v>17759</v>
          </cell>
          <cell r="AB19">
            <v>0</v>
          </cell>
          <cell r="AC19">
            <v>0</v>
          </cell>
          <cell r="AD19">
            <v>17969</v>
          </cell>
          <cell r="AE19">
            <v>0</v>
          </cell>
          <cell r="AF19">
            <v>0</v>
          </cell>
          <cell r="AG19">
            <v>13086</v>
          </cell>
          <cell r="AH19">
            <v>0</v>
          </cell>
          <cell r="AI19">
            <v>0</v>
          </cell>
          <cell r="AJ19">
            <v>158750</v>
          </cell>
          <cell r="AM19">
            <v>146438</v>
          </cell>
          <cell r="AP19">
            <v>152473</v>
          </cell>
          <cell r="AS19">
            <v>58150</v>
          </cell>
          <cell r="AT19">
            <v>104058</v>
          </cell>
          <cell r="AU19">
            <v>61944</v>
          </cell>
          <cell r="AV19">
            <v>67445</v>
          </cell>
          <cell r="AW19">
            <v>56274</v>
          </cell>
          <cell r="AX19">
            <v>47153</v>
          </cell>
          <cell r="AY19">
            <v>36457</v>
          </cell>
          <cell r="AZ19">
            <v>28727</v>
          </cell>
          <cell r="BA19">
            <v>28341</v>
          </cell>
          <cell r="BB19">
            <v>85882</v>
          </cell>
          <cell r="BC19">
            <v>66199</v>
          </cell>
          <cell r="BD19">
            <v>66075</v>
          </cell>
          <cell r="BE19">
            <v>62569</v>
          </cell>
          <cell r="BF19">
            <v>40204</v>
          </cell>
          <cell r="BG19">
            <v>138021</v>
          </cell>
          <cell r="BH19">
            <v>112676</v>
          </cell>
          <cell r="BI19">
            <v>70007</v>
          </cell>
          <cell r="BJ19">
            <v>12342</v>
          </cell>
          <cell r="BK19">
            <v>162880</v>
          </cell>
          <cell r="BL19">
            <v>2293409</v>
          </cell>
        </row>
        <row r="20">
          <cell r="C20" t="str">
            <v>A02005</v>
          </cell>
          <cell r="D20" t="str">
            <v>A.2.A)  Ricavi per prestazioni sanitarie e sociosanitarie a rilevanza sanitaria</v>
          </cell>
          <cell r="E20" t="str">
            <v>2008</v>
          </cell>
          <cell r="F20" t="str">
            <v>C</v>
          </cell>
          <cell r="G20">
            <v>0</v>
          </cell>
          <cell r="H20">
            <v>291999</v>
          </cell>
          <cell r="I20">
            <v>11632</v>
          </cell>
          <cell r="J20">
            <v>0</v>
          </cell>
          <cell r="K20">
            <v>0</v>
          </cell>
          <cell r="L20">
            <v>12890</v>
          </cell>
          <cell r="M20">
            <v>0</v>
          </cell>
          <cell r="N20">
            <v>0</v>
          </cell>
          <cell r="O20">
            <v>52655</v>
          </cell>
          <cell r="P20">
            <v>0</v>
          </cell>
          <cell r="Q20">
            <v>0</v>
          </cell>
          <cell r="R20">
            <v>9937</v>
          </cell>
          <cell r="S20">
            <v>0</v>
          </cell>
          <cell r="T20">
            <v>0</v>
          </cell>
          <cell r="U20">
            <v>55646</v>
          </cell>
          <cell r="V20">
            <v>0</v>
          </cell>
          <cell r="W20">
            <v>0</v>
          </cell>
          <cell r="X20">
            <v>35379</v>
          </cell>
          <cell r="Y20">
            <v>0</v>
          </cell>
          <cell r="Z20">
            <v>0</v>
          </cell>
          <cell r="AA20">
            <v>17343</v>
          </cell>
          <cell r="AB20">
            <v>0</v>
          </cell>
          <cell r="AC20">
            <v>0</v>
          </cell>
          <cell r="AD20">
            <v>17631</v>
          </cell>
          <cell r="AE20">
            <v>0</v>
          </cell>
          <cell r="AF20">
            <v>0</v>
          </cell>
          <cell r="AG20">
            <v>12966</v>
          </cell>
          <cell r="AH20">
            <v>0</v>
          </cell>
          <cell r="AI20">
            <v>0</v>
          </cell>
          <cell r="AJ20">
            <v>158110</v>
          </cell>
          <cell r="AM20">
            <v>145800</v>
          </cell>
          <cell r="AP20">
            <v>151713</v>
          </cell>
          <cell r="AS20">
            <v>58022</v>
          </cell>
          <cell r="AT20">
            <v>103561</v>
          </cell>
          <cell r="AU20">
            <v>61844</v>
          </cell>
          <cell r="AV20">
            <v>67290</v>
          </cell>
          <cell r="AW20">
            <v>54408</v>
          </cell>
          <cell r="AX20">
            <v>46859</v>
          </cell>
          <cell r="AY20">
            <v>36022</v>
          </cell>
          <cell r="AZ20">
            <v>28704</v>
          </cell>
          <cell r="BA20">
            <v>28239</v>
          </cell>
          <cell r="BB20">
            <v>85744</v>
          </cell>
          <cell r="BC20">
            <v>65886</v>
          </cell>
          <cell r="BD20">
            <v>65884</v>
          </cell>
          <cell r="BE20">
            <v>62548</v>
          </cell>
          <cell r="BF20">
            <v>40175</v>
          </cell>
          <cell r="BG20">
            <v>137747</v>
          </cell>
          <cell r="BH20">
            <v>112154</v>
          </cell>
          <cell r="BI20">
            <v>69437</v>
          </cell>
          <cell r="BJ20">
            <v>12286</v>
          </cell>
          <cell r="BK20">
            <v>150111</v>
          </cell>
          <cell r="BL20">
            <v>2110511</v>
          </cell>
        </row>
        <row r="21">
          <cell r="C21" t="str">
            <v>A02010</v>
          </cell>
          <cell r="D21" t="str">
            <v>A.2.A.1)  Ricavi per prestazioni sanitarie e sociosanitarie erogate a soggetti pubblici</v>
          </cell>
          <cell r="E21" t="str">
            <v>2008</v>
          </cell>
          <cell r="F21" t="str">
            <v>C</v>
          </cell>
          <cell r="G21">
            <v>0</v>
          </cell>
          <cell r="H21">
            <v>286648</v>
          </cell>
          <cell r="I21">
            <v>8309</v>
          </cell>
          <cell r="J21">
            <v>0</v>
          </cell>
          <cell r="K21">
            <v>0</v>
          </cell>
          <cell r="L21">
            <v>10291</v>
          </cell>
          <cell r="M21">
            <v>0</v>
          </cell>
          <cell r="N21">
            <v>0</v>
          </cell>
          <cell r="O21">
            <v>43763</v>
          </cell>
          <cell r="P21">
            <v>0</v>
          </cell>
          <cell r="Q21">
            <v>0</v>
          </cell>
          <cell r="R21">
            <v>8470</v>
          </cell>
          <cell r="S21">
            <v>0</v>
          </cell>
          <cell r="T21">
            <v>0</v>
          </cell>
          <cell r="U21">
            <v>38507</v>
          </cell>
          <cell r="V21">
            <v>0</v>
          </cell>
          <cell r="W21">
            <v>0</v>
          </cell>
          <cell r="X21">
            <v>28336</v>
          </cell>
          <cell r="Y21">
            <v>0</v>
          </cell>
          <cell r="Z21">
            <v>0</v>
          </cell>
          <cell r="AA21">
            <v>12745</v>
          </cell>
          <cell r="AB21">
            <v>0</v>
          </cell>
          <cell r="AC21">
            <v>0</v>
          </cell>
          <cell r="AD21">
            <v>12834</v>
          </cell>
          <cell r="AE21">
            <v>0</v>
          </cell>
          <cell r="AF21">
            <v>0</v>
          </cell>
          <cell r="AG21">
            <v>9432</v>
          </cell>
          <cell r="AH21">
            <v>0</v>
          </cell>
          <cell r="AI21">
            <v>0</v>
          </cell>
          <cell r="AJ21">
            <v>152381</v>
          </cell>
          <cell r="AM21">
            <v>138691</v>
          </cell>
          <cell r="AP21">
            <v>143468</v>
          </cell>
          <cell r="AS21">
            <v>56724</v>
          </cell>
          <cell r="AT21">
            <v>99063</v>
          </cell>
          <cell r="AU21">
            <v>60379</v>
          </cell>
          <cell r="AV21">
            <v>64263</v>
          </cell>
          <cell r="AW21">
            <v>53316</v>
          </cell>
          <cell r="AX21">
            <v>46302</v>
          </cell>
          <cell r="AY21">
            <v>35299</v>
          </cell>
          <cell r="AZ21">
            <v>28421</v>
          </cell>
          <cell r="BA21">
            <v>27847</v>
          </cell>
          <cell r="BB21">
            <v>83816</v>
          </cell>
          <cell r="BC21">
            <v>64140</v>
          </cell>
          <cell r="BD21">
            <v>64846</v>
          </cell>
          <cell r="BE21">
            <v>61056</v>
          </cell>
          <cell r="BF21">
            <v>39874</v>
          </cell>
          <cell r="BG21">
            <v>133752</v>
          </cell>
          <cell r="BH21">
            <v>108221</v>
          </cell>
          <cell r="BI21">
            <v>66778</v>
          </cell>
          <cell r="BJ21">
            <v>12269</v>
          </cell>
          <cell r="BK21">
            <v>42323</v>
          </cell>
          <cell r="BL21">
            <v>2000241</v>
          </cell>
        </row>
        <row r="22">
          <cell r="C22" t="str">
            <v>A02015</v>
          </cell>
          <cell r="D22" t="str">
            <v>A.2.A.1.1)  Ricavi per prestaz. sanitarie  e sociosanitarie erogate ad  ASL, A.O., IRCCS e Policlinici della Regione</v>
          </cell>
          <cell r="E22" t="str">
            <v>2008</v>
          </cell>
          <cell r="F22" t="str">
            <v>C</v>
          </cell>
          <cell r="G22">
            <v>0</v>
          </cell>
          <cell r="H22">
            <v>286648</v>
          </cell>
          <cell r="I22">
            <v>7164</v>
          </cell>
          <cell r="J22">
            <v>7157.7340000000004</v>
          </cell>
          <cell r="K22">
            <v>6.2659999999996217</v>
          </cell>
          <cell r="L22">
            <v>9887</v>
          </cell>
          <cell r="M22">
            <v>9648.7929999999997</v>
          </cell>
          <cell r="N22">
            <v>238.20700000000033</v>
          </cell>
          <cell r="O22">
            <v>42568</v>
          </cell>
          <cell r="P22">
            <v>42414.783000000003</v>
          </cell>
          <cell r="Q22">
            <v>153.21699999999691</v>
          </cell>
          <cell r="R22">
            <v>7950</v>
          </cell>
          <cell r="S22">
            <v>7875.5910000000003</v>
          </cell>
          <cell r="T22">
            <v>74.408999999999651</v>
          </cell>
          <cell r="U22">
            <v>34923</v>
          </cell>
          <cell r="V22">
            <v>34793.654999999999</v>
          </cell>
          <cell r="W22">
            <v>129.34500000000116</v>
          </cell>
          <cell r="X22">
            <v>26769</v>
          </cell>
          <cell r="Y22">
            <v>26767.51</v>
          </cell>
          <cell r="Z22">
            <v>1.4900000000016007</v>
          </cell>
          <cell r="AA22">
            <v>12201</v>
          </cell>
          <cell r="AB22">
            <v>11497.583000000001</v>
          </cell>
          <cell r="AC22">
            <v>703.41699999999946</v>
          </cell>
          <cell r="AD22">
            <v>11948</v>
          </cell>
          <cell r="AE22">
            <v>11942.278</v>
          </cell>
          <cell r="AF22">
            <v>5.7219999999997526</v>
          </cell>
          <cell r="AG22">
            <v>8143</v>
          </cell>
          <cell r="AH22">
            <v>8047.7449999999999</v>
          </cell>
          <cell r="AI22">
            <v>95.255000000000109</v>
          </cell>
          <cell r="AJ22">
            <v>149818</v>
          </cell>
          <cell r="AM22">
            <v>137427</v>
          </cell>
          <cell r="AP22">
            <v>141100</v>
          </cell>
          <cell r="AS22">
            <v>56175</v>
          </cell>
          <cell r="AT22">
            <v>97416</v>
          </cell>
          <cell r="AU22">
            <v>57823</v>
          </cell>
          <cell r="AV22">
            <v>63274</v>
          </cell>
          <cell r="AW22">
            <v>52231</v>
          </cell>
          <cell r="AX22">
            <v>45944</v>
          </cell>
          <cell r="AY22">
            <v>35008</v>
          </cell>
          <cell r="AZ22">
            <v>27881</v>
          </cell>
          <cell r="BA22">
            <v>27284</v>
          </cell>
          <cell r="BB22">
            <v>83137</v>
          </cell>
          <cell r="BC22">
            <v>63685</v>
          </cell>
          <cell r="BD22">
            <v>64092</v>
          </cell>
          <cell r="BE22">
            <v>60169</v>
          </cell>
          <cell r="BF22">
            <v>39481</v>
          </cell>
          <cell r="BG22">
            <v>132587</v>
          </cell>
          <cell r="BH22">
            <v>98031</v>
          </cell>
          <cell r="BI22">
            <v>66067</v>
          </cell>
          <cell r="BJ22">
            <v>11087</v>
          </cell>
          <cell r="BK22">
            <v>0</v>
          </cell>
          <cell r="BL22">
            <v>2119471</v>
          </cell>
        </row>
        <row r="23">
          <cell r="C23" t="str">
            <v>A02020</v>
          </cell>
          <cell r="D23" t="str">
            <v>A.2.A.1.1.A) Prestazioni di ricovero</v>
          </cell>
          <cell r="E23" t="str">
            <v>2008</v>
          </cell>
          <cell r="F23" t="str">
            <v>C</v>
          </cell>
          <cell r="G23">
            <v>0</v>
          </cell>
          <cell r="H23">
            <v>268261</v>
          </cell>
          <cell r="I23">
            <v>3084</v>
          </cell>
          <cell r="J23">
            <v>3083.576</v>
          </cell>
          <cell r="K23">
            <v>0.42399999999997817</v>
          </cell>
          <cell r="L23">
            <v>8116</v>
          </cell>
          <cell r="M23">
            <v>8115.875</v>
          </cell>
          <cell r="N23">
            <v>0.125</v>
          </cell>
          <cell r="O23">
            <v>27139</v>
          </cell>
          <cell r="P23">
            <v>27139.200000000001</v>
          </cell>
          <cell r="Q23">
            <v>-0.2000000000007276</v>
          </cell>
          <cell r="R23">
            <v>5044</v>
          </cell>
          <cell r="S23">
            <v>5043.8770000000004</v>
          </cell>
          <cell r="T23">
            <v>0.12299999999959255</v>
          </cell>
          <cell r="U23">
            <v>30303</v>
          </cell>
          <cell r="V23">
            <v>30302.553</v>
          </cell>
          <cell r="W23">
            <v>0.44700000000011642</v>
          </cell>
          <cell r="X23">
            <v>18233</v>
          </cell>
          <cell r="Y23">
            <v>18232.654999999999</v>
          </cell>
          <cell r="Z23">
            <v>0.34500000000116415</v>
          </cell>
          <cell r="AA23">
            <v>8760</v>
          </cell>
          <cell r="AB23">
            <v>8759.5820000000003</v>
          </cell>
          <cell r="AC23">
            <v>0.41799999999966531</v>
          </cell>
          <cell r="AD23">
            <v>9478</v>
          </cell>
          <cell r="AE23">
            <v>9477.5169999999998</v>
          </cell>
          <cell r="AF23">
            <v>0.48300000000017462</v>
          </cell>
          <cell r="AG23">
            <v>4670</v>
          </cell>
          <cell r="AH23">
            <v>4669.72</v>
          </cell>
          <cell r="AI23">
            <v>0.27999999999974534</v>
          </cell>
          <cell r="AJ23">
            <v>128211</v>
          </cell>
          <cell r="AM23">
            <v>116206</v>
          </cell>
          <cell r="AP23">
            <v>123320</v>
          </cell>
          <cell r="AS23">
            <v>48684</v>
          </cell>
          <cell r="AT23">
            <v>84800</v>
          </cell>
          <cell r="AU23">
            <v>49811</v>
          </cell>
          <cell r="AV23">
            <v>54138</v>
          </cell>
          <cell r="AW23">
            <v>48024</v>
          </cell>
          <cell r="AX23">
            <v>40073</v>
          </cell>
          <cell r="AY23">
            <v>30656</v>
          </cell>
          <cell r="AZ23">
            <v>25338</v>
          </cell>
          <cell r="BA23">
            <v>24612</v>
          </cell>
          <cell r="BB23">
            <v>65956</v>
          </cell>
          <cell r="BC23">
            <v>53686</v>
          </cell>
          <cell r="BD23">
            <v>57595</v>
          </cell>
          <cell r="BE23">
            <v>53549</v>
          </cell>
          <cell r="BF23">
            <v>35469</v>
          </cell>
          <cell r="BG23">
            <v>109394</v>
          </cell>
          <cell r="BH23">
            <v>82537</v>
          </cell>
          <cell r="BI23">
            <v>50787</v>
          </cell>
          <cell r="BJ23">
            <v>6632</v>
          </cell>
          <cell r="BK23">
            <v>0</v>
          </cell>
          <cell r="BL23">
            <v>1787393</v>
          </cell>
        </row>
        <row r="24">
          <cell r="C24" t="str">
            <v>A02025</v>
          </cell>
          <cell r="D24" t="str">
            <v>A.2.A.1.1.B) Prestazioni di specialistica ambulatoriale</v>
          </cell>
          <cell r="E24" t="str">
            <v>2008</v>
          </cell>
          <cell r="F24" t="str">
            <v>C</v>
          </cell>
          <cell r="G24">
            <v>0</v>
          </cell>
          <cell r="H24">
            <v>14711</v>
          </cell>
          <cell r="I24">
            <v>2546</v>
          </cell>
          <cell r="J24">
            <v>2545.319</v>
          </cell>
          <cell r="K24">
            <v>0.68100000000004002</v>
          </cell>
          <cell r="L24">
            <v>588</v>
          </cell>
          <cell r="M24">
            <v>588.35599999999999</v>
          </cell>
          <cell r="N24">
            <v>-0.35599999999999454</v>
          </cell>
          <cell r="O24">
            <v>5054</v>
          </cell>
          <cell r="P24">
            <v>5053.6970000000001</v>
          </cell>
          <cell r="Q24">
            <v>0.30299999999988358</v>
          </cell>
          <cell r="R24">
            <v>1385</v>
          </cell>
          <cell r="S24">
            <v>1385.4159999999999</v>
          </cell>
          <cell r="T24">
            <v>-0.41599999999993997</v>
          </cell>
          <cell r="U24">
            <v>2318</v>
          </cell>
          <cell r="V24">
            <v>2317.6039999999998</v>
          </cell>
          <cell r="W24">
            <v>0.39600000000018554</v>
          </cell>
          <cell r="X24">
            <v>5925</v>
          </cell>
          <cell r="Y24">
            <v>5924.6679999999997</v>
          </cell>
          <cell r="Z24">
            <v>0.33200000000033469</v>
          </cell>
          <cell r="AA24">
            <v>1804</v>
          </cell>
          <cell r="AB24">
            <v>1803.83</v>
          </cell>
          <cell r="AC24">
            <v>0.17000000000007276</v>
          </cell>
          <cell r="AD24">
            <v>1109</v>
          </cell>
          <cell r="AE24">
            <v>1108.5260000000001</v>
          </cell>
          <cell r="AF24">
            <v>0.4739999999999327</v>
          </cell>
          <cell r="AG24">
            <v>1637</v>
          </cell>
          <cell r="AH24">
            <v>1637.1990000000001</v>
          </cell>
          <cell r="AI24">
            <v>-0.19900000000006912</v>
          </cell>
          <cell r="AJ24">
            <v>14319</v>
          </cell>
          <cell r="AM24">
            <v>13759</v>
          </cell>
          <cell r="AP24">
            <v>9664</v>
          </cell>
          <cell r="AS24">
            <v>3984</v>
          </cell>
          <cell r="AT24">
            <v>9289</v>
          </cell>
          <cell r="AU24">
            <v>4905</v>
          </cell>
          <cell r="AV24">
            <v>4528</v>
          </cell>
          <cell r="AW24">
            <v>3821</v>
          </cell>
          <cell r="AX24">
            <v>5197</v>
          </cell>
          <cell r="AY24">
            <v>2989</v>
          </cell>
          <cell r="AZ24">
            <v>2191</v>
          </cell>
          <cell r="BA24">
            <v>1883</v>
          </cell>
          <cell r="BB24">
            <v>9819</v>
          </cell>
          <cell r="BC24">
            <v>5966</v>
          </cell>
          <cell r="BD24">
            <v>4763</v>
          </cell>
          <cell r="BE24">
            <v>4368</v>
          </cell>
          <cell r="BF24">
            <v>2789</v>
          </cell>
          <cell r="BG24">
            <v>9508</v>
          </cell>
          <cell r="BH24">
            <v>9189</v>
          </cell>
          <cell r="BI24">
            <v>6578</v>
          </cell>
          <cell r="BJ24">
            <v>2151</v>
          </cell>
          <cell r="BK24">
            <v>0</v>
          </cell>
          <cell r="BL24">
            <v>191103</v>
          </cell>
        </row>
        <row r="25">
          <cell r="C25" t="str">
            <v>A02030</v>
          </cell>
          <cell r="D25" t="str">
            <v>A.2.A.1.1.C) Prestazioni di psichiatria residenziale e semiresidenziale</v>
          </cell>
          <cell r="E25" t="str">
            <v>2008</v>
          </cell>
          <cell r="F25" t="str">
            <v>C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5917</v>
          </cell>
          <cell r="P25">
            <v>5917.1970000000001</v>
          </cell>
          <cell r="Q25">
            <v>-0.19700000000011642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274</v>
          </cell>
          <cell r="AH25">
            <v>273.66000000000003</v>
          </cell>
          <cell r="AI25">
            <v>0.33999999999997499</v>
          </cell>
          <cell r="AJ25">
            <v>0</v>
          </cell>
          <cell r="AM25">
            <v>0</v>
          </cell>
          <cell r="AP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12382</v>
          </cell>
        </row>
        <row r="26">
          <cell r="C26" t="str">
            <v>A02035</v>
          </cell>
          <cell r="D26" t="str">
            <v>A.2.A.1.1.D) Prestazioni di File F</v>
          </cell>
          <cell r="E26" t="str">
            <v>2008</v>
          </cell>
          <cell r="F26" t="str">
            <v>C</v>
          </cell>
          <cell r="G26">
            <v>0</v>
          </cell>
          <cell r="H26">
            <v>3676</v>
          </cell>
          <cell r="I26">
            <v>8</v>
          </cell>
          <cell r="J26">
            <v>7.9</v>
          </cell>
          <cell r="K26">
            <v>9.9999999999999645E-2</v>
          </cell>
          <cell r="L26">
            <v>1</v>
          </cell>
          <cell r="M26">
            <v>1.095</v>
          </cell>
          <cell r="N26">
            <v>-9.4999999999999973E-2</v>
          </cell>
          <cell r="O26">
            <v>208</v>
          </cell>
          <cell r="P26">
            <v>207.53399999999999</v>
          </cell>
          <cell r="Q26">
            <v>0.46600000000000819</v>
          </cell>
          <cell r="R26">
            <v>65</v>
          </cell>
          <cell r="S26">
            <v>64.945999999999998</v>
          </cell>
          <cell r="T26">
            <v>5.4000000000002046E-2</v>
          </cell>
          <cell r="U26">
            <v>137</v>
          </cell>
          <cell r="V26">
            <v>136.989</v>
          </cell>
          <cell r="W26">
            <v>1.099999999999568E-2</v>
          </cell>
          <cell r="X26">
            <v>184</v>
          </cell>
          <cell r="Y26">
            <v>183.89699999999999</v>
          </cell>
          <cell r="Z26">
            <v>0.10300000000000864</v>
          </cell>
          <cell r="AA26">
            <v>39</v>
          </cell>
          <cell r="AB26">
            <v>39.462000000000003</v>
          </cell>
          <cell r="AC26">
            <v>-0.4620000000000033</v>
          </cell>
          <cell r="AD26">
            <v>12</v>
          </cell>
          <cell r="AE26">
            <v>11.539</v>
          </cell>
          <cell r="AF26">
            <v>0.4610000000000003</v>
          </cell>
          <cell r="AG26">
            <v>59</v>
          </cell>
          <cell r="AH26">
            <v>59.584000000000003</v>
          </cell>
          <cell r="AI26">
            <v>-0.58400000000000318</v>
          </cell>
          <cell r="AJ26">
            <v>6895</v>
          </cell>
          <cell r="AM26">
            <v>5995</v>
          </cell>
          <cell r="AP26">
            <v>7726</v>
          </cell>
          <cell r="AS26">
            <v>3494</v>
          </cell>
          <cell r="AT26">
            <v>2943</v>
          </cell>
          <cell r="AU26">
            <v>3107</v>
          </cell>
          <cell r="AV26">
            <v>3970</v>
          </cell>
          <cell r="AW26">
            <v>386</v>
          </cell>
          <cell r="AX26">
            <v>456</v>
          </cell>
          <cell r="AY26">
            <v>1363</v>
          </cell>
          <cell r="AZ26">
            <v>257</v>
          </cell>
          <cell r="BA26">
            <v>205</v>
          </cell>
          <cell r="BB26">
            <v>6819</v>
          </cell>
          <cell r="BC26">
            <v>2955</v>
          </cell>
          <cell r="BD26">
            <v>1331</v>
          </cell>
          <cell r="BE26">
            <v>1879</v>
          </cell>
          <cell r="BF26">
            <v>815</v>
          </cell>
          <cell r="BG26">
            <v>13488</v>
          </cell>
          <cell r="BH26">
            <v>6089</v>
          </cell>
          <cell r="BI26">
            <v>8636</v>
          </cell>
          <cell r="BJ26">
            <v>2304</v>
          </cell>
          <cell r="BK26">
            <v>0</v>
          </cell>
          <cell r="BL26">
            <v>86215</v>
          </cell>
        </row>
        <row r="27">
          <cell r="C27" t="str">
            <v>A02040</v>
          </cell>
          <cell r="D27" t="str">
            <v>A.2.A.1.1.E) Altre prestazioni sanitarie e sociosanitarie</v>
          </cell>
          <cell r="E27" t="str">
            <v>2008</v>
          </cell>
          <cell r="F27" t="str">
            <v>C</v>
          </cell>
          <cell r="G27">
            <v>0</v>
          </cell>
          <cell r="H27">
            <v>0</v>
          </cell>
          <cell r="I27">
            <v>1526</v>
          </cell>
          <cell r="J27">
            <v>1520.9390000000001</v>
          </cell>
          <cell r="K27">
            <v>5.0609999999999218</v>
          </cell>
          <cell r="L27">
            <v>1182</v>
          </cell>
          <cell r="M27">
            <v>943.46699999999998</v>
          </cell>
          <cell r="N27">
            <v>238.53300000000002</v>
          </cell>
          <cell r="O27">
            <v>4250</v>
          </cell>
          <cell r="P27">
            <v>4097.1549999999997</v>
          </cell>
          <cell r="Q27">
            <v>152.84500000000025</v>
          </cell>
          <cell r="R27">
            <v>1456</v>
          </cell>
          <cell r="S27">
            <v>1381.3520000000001</v>
          </cell>
          <cell r="T27">
            <v>74.647999999999911</v>
          </cell>
          <cell r="U27">
            <v>2165</v>
          </cell>
          <cell r="V27">
            <v>2036.509</v>
          </cell>
          <cell r="W27">
            <v>128.49099999999999</v>
          </cell>
          <cell r="X27">
            <v>2427</v>
          </cell>
          <cell r="Y27">
            <v>2426.29</v>
          </cell>
          <cell r="Z27">
            <v>0.71000000000003638</v>
          </cell>
          <cell r="AA27">
            <v>1598</v>
          </cell>
          <cell r="AB27">
            <v>894.70899999999995</v>
          </cell>
          <cell r="AC27">
            <v>703.29100000000005</v>
          </cell>
          <cell r="AD27">
            <v>1349</v>
          </cell>
          <cell r="AE27">
            <v>1344.6959999999999</v>
          </cell>
          <cell r="AF27">
            <v>4.3040000000000873</v>
          </cell>
          <cell r="AG27">
            <v>1503</v>
          </cell>
          <cell r="AH27">
            <v>1407.5820000000001</v>
          </cell>
          <cell r="AI27">
            <v>95.417999999999893</v>
          </cell>
          <cell r="AJ27">
            <v>393</v>
          </cell>
          <cell r="AM27">
            <v>1467</v>
          </cell>
          <cell r="AP27">
            <v>390</v>
          </cell>
          <cell r="AS27">
            <v>13</v>
          </cell>
          <cell r="AT27">
            <v>384</v>
          </cell>
          <cell r="AU27">
            <v>0</v>
          </cell>
          <cell r="AV27">
            <v>638</v>
          </cell>
          <cell r="AW27">
            <v>0</v>
          </cell>
          <cell r="AX27">
            <v>218</v>
          </cell>
          <cell r="AY27">
            <v>0</v>
          </cell>
          <cell r="AZ27">
            <v>95</v>
          </cell>
          <cell r="BA27">
            <v>584</v>
          </cell>
          <cell r="BB27">
            <v>543</v>
          </cell>
          <cell r="BC27">
            <v>1078</v>
          </cell>
          <cell r="BD27">
            <v>403</v>
          </cell>
          <cell r="BE27">
            <v>373</v>
          </cell>
          <cell r="BF27">
            <v>408</v>
          </cell>
          <cell r="BG27">
            <v>197</v>
          </cell>
          <cell r="BH27">
            <v>216</v>
          </cell>
          <cell r="BI27">
            <v>66</v>
          </cell>
          <cell r="BJ27">
            <v>0</v>
          </cell>
          <cell r="BK27">
            <v>0</v>
          </cell>
          <cell r="BL27">
            <v>42378</v>
          </cell>
        </row>
        <row r="28">
          <cell r="C28" t="str">
            <v>A02045</v>
          </cell>
          <cell r="D28" t="str">
            <v>A.2.A.1.1.E.1) Prestazioni servizi MMG, PLS, Contin. Assistenziale</v>
          </cell>
          <cell r="E28" t="str">
            <v>2008</v>
          </cell>
          <cell r="F28" t="str">
            <v>C</v>
          </cell>
          <cell r="G28">
            <v>0</v>
          </cell>
          <cell r="H28">
            <v>0</v>
          </cell>
          <cell r="I28">
            <v>38</v>
          </cell>
          <cell r="J28">
            <v>37.521000000000001</v>
          </cell>
          <cell r="K28">
            <v>0.4789999999999992</v>
          </cell>
          <cell r="L28">
            <v>0</v>
          </cell>
          <cell r="M28">
            <v>0</v>
          </cell>
          <cell r="N28">
            <v>0</v>
          </cell>
          <cell r="O28">
            <v>161</v>
          </cell>
          <cell r="P28">
            <v>160.60400000000001</v>
          </cell>
          <cell r="Q28">
            <v>0.39599999999998658</v>
          </cell>
          <cell r="R28">
            <v>9</v>
          </cell>
          <cell r="S28">
            <v>8.7650000000000006</v>
          </cell>
          <cell r="T28">
            <v>0.23499999999999943</v>
          </cell>
          <cell r="U28">
            <v>0</v>
          </cell>
          <cell r="V28">
            <v>0</v>
          </cell>
          <cell r="W28">
            <v>0</v>
          </cell>
          <cell r="X28">
            <v>19</v>
          </cell>
          <cell r="Y28">
            <v>18.545999999999999</v>
          </cell>
          <cell r="Z28">
            <v>0.45400000000000063</v>
          </cell>
          <cell r="AA28">
            <v>8</v>
          </cell>
          <cell r="AB28">
            <v>8.407</v>
          </cell>
          <cell r="AC28">
            <v>-0.40700000000000003</v>
          </cell>
          <cell r="AD28">
            <v>27</v>
          </cell>
          <cell r="AE28">
            <v>27.459</v>
          </cell>
          <cell r="AF28">
            <v>-0.45899999999999963</v>
          </cell>
          <cell r="AG28">
            <v>14</v>
          </cell>
          <cell r="AH28">
            <v>13.769</v>
          </cell>
          <cell r="AI28">
            <v>0.23099999999999987</v>
          </cell>
          <cell r="AJ28">
            <v>0</v>
          </cell>
          <cell r="AM28">
            <v>0</v>
          </cell>
          <cell r="AP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552</v>
          </cell>
        </row>
        <row r="29">
          <cell r="C29" t="str">
            <v>A02050</v>
          </cell>
          <cell r="D29" t="str">
            <v>A.2.A.1.1.E.2) Prestazioni servizi farmaceutica convenzionata</v>
          </cell>
          <cell r="E29" t="str">
            <v>2008</v>
          </cell>
          <cell r="F29" t="str">
            <v>C</v>
          </cell>
          <cell r="G29">
            <v>0</v>
          </cell>
          <cell r="H29">
            <v>0</v>
          </cell>
          <cell r="I29">
            <v>4</v>
          </cell>
          <cell r="J29">
            <v>4.3319999999999999</v>
          </cell>
          <cell r="K29">
            <v>-0.33199999999999985</v>
          </cell>
          <cell r="L29">
            <v>323</v>
          </cell>
          <cell r="M29">
            <v>323.44200000000001</v>
          </cell>
          <cell r="N29">
            <v>-0.44200000000000728</v>
          </cell>
          <cell r="O29">
            <v>1262</v>
          </cell>
          <cell r="P29">
            <v>1262.383</v>
          </cell>
          <cell r="Q29">
            <v>-0.3830000000000382</v>
          </cell>
          <cell r="R29">
            <v>818</v>
          </cell>
          <cell r="S29">
            <v>818.65899999999999</v>
          </cell>
          <cell r="T29">
            <v>-0.65899999999999181</v>
          </cell>
          <cell r="U29">
            <v>323</v>
          </cell>
          <cell r="V29">
            <v>322.61200000000002</v>
          </cell>
          <cell r="W29">
            <v>0.38799999999997681</v>
          </cell>
          <cell r="X29">
            <v>1184</v>
          </cell>
          <cell r="Y29">
            <v>1183.5419999999999</v>
          </cell>
          <cell r="Z29">
            <v>0.45800000000008367</v>
          </cell>
          <cell r="AA29">
            <v>252</v>
          </cell>
          <cell r="AB29">
            <v>251.96799999999999</v>
          </cell>
          <cell r="AC29">
            <v>3.2000000000010687E-2</v>
          </cell>
          <cell r="AD29">
            <v>244</v>
          </cell>
          <cell r="AE29">
            <v>244.499</v>
          </cell>
          <cell r="AF29">
            <v>-0.49899999999999523</v>
          </cell>
          <cell r="AG29">
            <v>543</v>
          </cell>
          <cell r="AH29">
            <v>542.63900000000001</v>
          </cell>
          <cell r="AI29">
            <v>0.36099999999999</v>
          </cell>
          <cell r="AJ29">
            <v>0</v>
          </cell>
          <cell r="AM29">
            <v>0</v>
          </cell>
          <cell r="AP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9906</v>
          </cell>
        </row>
        <row r="30">
          <cell r="C30" t="str">
            <v>A02055</v>
          </cell>
          <cell r="D30" t="str">
            <v>A.2.A.1.1.E.3) Prestazioni termali</v>
          </cell>
          <cell r="E30" t="str">
            <v>2008</v>
          </cell>
          <cell r="F30" t="str">
            <v>C</v>
          </cell>
          <cell r="G30">
            <v>0</v>
          </cell>
          <cell r="H30">
            <v>0</v>
          </cell>
          <cell r="I30">
            <v>290</v>
          </cell>
          <cell r="J30">
            <v>289.95999999999998</v>
          </cell>
          <cell r="K30">
            <v>4.0000000000020464E-2</v>
          </cell>
          <cell r="L30">
            <v>0</v>
          </cell>
          <cell r="M30">
            <v>0</v>
          </cell>
          <cell r="N30">
            <v>0</v>
          </cell>
          <cell r="O30">
            <v>76</v>
          </cell>
          <cell r="P30">
            <v>75.614000000000004</v>
          </cell>
          <cell r="Q30">
            <v>0.38599999999999568</v>
          </cell>
          <cell r="R30">
            <v>0</v>
          </cell>
          <cell r="S30">
            <v>0</v>
          </cell>
          <cell r="T30">
            <v>0</v>
          </cell>
          <cell r="U30">
            <v>110</v>
          </cell>
          <cell r="V30">
            <v>110.236</v>
          </cell>
          <cell r="W30">
            <v>-0.23600000000000421</v>
          </cell>
          <cell r="X30">
            <v>66</v>
          </cell>
          <cell r="Y30">
            <v>66.216999999999999</v>
          </cell>
          <cell r="Z30">
            <v>-0.21699999999999875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100</v>
          </cell>
          <cell r="AH30">
            <v>100.489</v>
          </cell>
          <cell r="AI30">
            <v>-0.48900000000000432</v>
          </cell>
          <cell r="AJ30">
            <v>0</v>
          </cell>
          <cell r="AM30">
            <v>0</v>
          </cell>
          <cell r="AP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1284</v>
          </cell>
        </row>
        <row r="31">
          <cell r="C31" t="str">
            <v>A02060</v>
          </cell>
          <cell r="D31" t="str">
            <v>A.2.A.1.1.E.4) Prestazioni trasporto ambulanze ed elisoccorso</v>
          </cell>
          <cell r="E31" t="str">
            <v>2008</v>
          </cell>
          <cell r="F31" t="str">
            <v>C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M31">
            <v>0</v>
          </cell>
          <cell r="AP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</row>
        <row r="32">
          <cell r="C32" t="str">
            <v>A02065</v>
          </cell>
          <cell r="D32" t="str">
            <v>A.2.A.1.1.E.5) Altre prestazioni sanitarie e socio-sanitarie</v>
          </cell>
          <cell r="E32" t="str">
            <v>2008</v>
          </cell>
          <cell r="F32" t="str">
            <v>C</v>
          </cell>
          <cell r="G32">
            <v>0</v>
          </cell>
          <cell r="H32">
            <v>0</v>
          </cell>
          <cell r="I32">
            <v>1194</v>
          </cell>
          <cell r="J32">
            <v>1189.126</v>
          </cell>
          <cell r="K32">
            <v>4.8740000000000236</v>
          </cell>
          <cell r="L32">
            <v>859</v>
          </cell>
          <cell r="M32">
            <v>620.02499999999998</v>
          </cell>
          <cell r="N32">
            <v>238.97500000000002</v>
          </cell>
          <cell r="O32">
            <v>2751</v>
          </cell>
          <cell r="P32">
            <v>2598.5540000000001</v>
          </cell>
          <cell r="Q32">
            <v>152.44599999999991</v>
          </cell>
          <cell r="R32">
            <v>629</v>
          </cell>
          <cell r="S32">
            <v>553.928</v>
          </cell>
          <cell r="T32">
            <v>75.072000000000003</v>
          </cell>
          <cell r="U32">
            <v>1732</v>
          </cell>
          <cell r="V32">
            <v>1603.6610000000001</v>
          </cell>
          <cell r="W32">
            <v>128.33899999999994</v>
          </cell>
          <cell r="X32">
            <v>1158</v>
          </cell>
          <cell r="Y32">
            <v>1157.9849999999999</v>
          </cell>
          <cell r="Z32">
            <v>1.5000000000100044E-2</v>
          </cell>
          <cell r="AA32">
            <v>1338</v>
          </cell>
          <cell r="AB32">
            <v>634.33399999999995</v>
          </cell>
          <cell r="AC32">
            <v>703.66600000000005</v>
          </cell>
          <cell r="AD32">
            <v>1078</v>
          </cell>
          <cell r="AE32">
            <v>1072.7380000000001</v>
          </cell>
          <cell r="AF32">
            <v>5.2619999999999436</v>
          </cell>
          <cell r="AG32">
            <v>846</v>
          </cell>
          <cell r="AH32">
            <v>750.68499999999995</v>
          </cell>
          <cell r="AI32">
            <v>95.315000000000055</v>
          </cell>
          <cell r="AJ32">
            <v>393</v>
          </cell>
          <cell r="AM32">
            <v>1467</v>
          </cell>
          <cell r="AP32">
            <v>390</v>
          </cell>
          <cell r="AS32">
            <v>13</v>
          </cell>
          <cell r="AT32">
            <v>384</v>
          </cell>
          <cell r="AU32">
            <v>0</v>
          </cell>
          <cell r="AV32">
            <v>638</v>
          </cell>
          <cell r="AW32">
            <v>0</v>
          </cell>
          <cell r="AX32">
            <v>218</v>
          </cell>
          <cell r="AY32">
            <v>0</v>
          </cell>
          <cell r="AZ32">
            <v>95</v>
          </cell>
          <cell r="BA32">
            <v>584</v>
          </cell>
          <cell r="BB32">
            <v>543</v>
          </cell>
          <cell r="BC32">
            <v>1078</v>
          </cell>
          <cell r="BD32">
            <v>403</v>
          </cell>
          <cell r="BE32">
            <v>373</v>
          </cell>
          <cell r="BF32">
            <v>408</v>
          </cell>
          <cell r="BG32">
            <v>197</v>
          </cell>
          <cell r="BH32">
            <v>216</v>
          </cell>
          <cell r="BI32">
            <v>66</v>
          </cell>
          <cell r="BJ32">
            <v>0</v>
          </cell>
          <cell r="BK32">
            <v>0</v>
          </cell>
          <cell r="BL32">
            <v>30636</v>
          </cell>
        </row>
        <row r="33">
          <cell r="C33" t="str">
            <v>A02070</v>
          </cell>
          <cell r="D33" t="str">
            <v>A.2.A.1.2)   Ricavi per prestaz. sanitarie  e sociosanitarie  erogate ad altri soggetti pubblici</v>
          </cell>
          <cell r="E33" t="str">
            <v>2008</v>
          </cell>
          <cell r="F33" t="str">
            <v>C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42</v>
          </cell>
          <cell r="M33">
            <v>0</v>
          </cell>
          <cell r="N33">
            <v>0</v>
          </cell>
          <cell r="O33">
            <v>43</v>
          </cell>
          <cell r="P33">
            <v>0</v>
          </cell>
          <cell r="Q33">
            <v>0</v>
          </cell>
          <cell r="R33">
            <v>93</v>
          </cell>
          <cell r="S33">
            <v>0</v>
          </cell>
          <cell r="T33">
            <v>0</v>
          </cell>
          <cell r="U33">
            <v>185</v>
          </cell>
          <cell r="V33">
            <v>0</v>
          </cell>
          <cell r="W33">
            <v>0</v>
          </cell>
          <cell r="X33">
            <v>274</v>
          </cell>
          <cell r="Y33">
            <v>0</v>
          </cell>
          <cell r="Z33">
            <v>0</v>
          </cell>
          <cell r="AA33">
            <v>1</v>
          </cell>
          <cell r="AB33">
            <v>0</v>
          </cell>
          <cell r="AC33">
            <v>0</v>
          </cell>
          <cell r="AD33">
            <v>9</v>
          </cell>
          <cell r="AE33">
            <v>0</v>
          </cell>
          <cell r="AF33">
            <v>0</v>
          </cell>
          <cell r="AG33">
            <v>15</v>
          </cell>
          <cell r="AH33">
            <v>0</v>
          </cell>
          <cell r="AI33">
            <v>0</v>
          </cell>
          <cell r="AJ33">
            <v>0</v>
          </cell>
          <cell r="AM33">
            <v>0</v>
          </cell>
          <cell r="AP33">
            <v>337</v>
          </cell>
          <cell r="AS33">
            <v>167</v>
          </cell>
          <cell r="AT33">
            <v>0</v>
          </cell>
          <cell r="AU33">
            <v>12</v>
          </cell>
          <cell r="AV33">
            <v>0</v>
          </cell>
          <cell r="AW33">
            <v>216</v>
          </cell>
          <cell r="AX33">
            <v>11</v>
          </cell>
          <cell r="AY33">
            <v>0</v>
          </cell>
          <cell r="AZ33">
            <v>0</v>
          </cell>
          <cell r="BA33">
            <v>43</v>
          </cell>
          <cell r="BB33">
            <v>9</v>
          </cell>
          <cell r="BC33">
            <v>0</v>
          </cell>
          <cell r="BD33">
            <v>212</v>
          </cell>
          <cell r="BE33">
            <v>0</v>
          </cell>
          <cell r="BF33">
            <v>0</v>
          </cell>
          <cell r="BG33">
            <v>17</v>
          </cell>
          <cell r="BH33">
            <v>734</v>
          </cell>
          <cell r="BI33">
            <v>4</v>
          </cell>
          <cell r="BJ33">
            <v>0</v>
          </cell>
          <cell r="BK33">
            <v>2424</v>
          </cell>
          <cell r="BL33">
            <v>2424</v>
          </cell>
        </row>
        <row r="34">
          <cell r="C34" t="str">
            <v>A02075</v>
          </cell>
          <cell r="D34" t="str">
            <v>A.2.A.1.3)   Ricavi per prestaz. sanitarie e sociosanitarie erogate a soggetti pubblici extra Regione</v>
          </cell>
          <cell r="E34" t="str">
            <v>2008</v>
          </cell>
          <cell r="F34" t="str">
            <v>C</v>
          </cell>
          <cell r="G34">
            <v>0</v>
          </cell>
          <cell r="H34">
            <v>0</v>
          </cell>
          <cell r="I34">
            <v>1145</v>
          </cell>
          <cell r="J34">
            <v>1146.3320000000001</v>
          </cell>
          <cell r="K34">
            <v>-1.3320000000001073</v>
          </cell>
          <cell r="L34">
            <v>362</v>
          </cell>
          <cell r="M34">
            <v>362.34100000000001</v>
          </cell>
          <cell r="N34">
            <v>-0.34100000000000819</v>
          </cell>
          <cell r="O34">
            <v>1152</v>
          </cell>
          <cell r="P34">
            <v>1149.5070000000001</v>
          </cell>
          <cell r="Q34">
            <v>2.4929999999999382</v>
          </cell>
          <cell r="R34">
            <v>427</v>
          </cell>
          <cell r="S34">
            <v>427.84199999999998</v>
          </cell>
          <cell r="T34">
            <v>-0.84199999999998454</v>
          </cell>
          <cell r="U34">
            <v>3399</v>
          </cell>
          <cell r="V34">
            <v>3398.904</v>
          </cell>
          <cell r="W34">
            <v>9.6000000000003638E-2</v>
          </cell>
          <cell r="X34">
            <v>1293</v>
          </cell>
          <cell r="Y34">
            <v>1293.972</v>
          </cell>
          <cell r="Z34">
            <v>-0.97199999999997999</v>
          </cell>
          <cell r="AA34">
            <v>543</v>
          </cell>
          <cell r="AB34">
            <v>541.21500000000003</v>
          </cell>
          <cell r="AC34">
            <v>1.7849999999999682</v>
          </cell>
          <cell r="AD34">
            <v>877</v>
          </cell>
          <cell r="AE34">
            <v>877.25400000000002</v>
          </cell>
          <cell r="AF34">
            <v>-0.2540000000000191</v>
          </cell>
          <cell r="AG34">
            <v>1274</v>
          </cell>
          <cell r="AH34">
            <v>1274.2829999999999</v>
          </cell>
          <cell r="AI34">
            <v>-0.28299999999990177</v>
          </cell>
          <cell r="AJ34">
            <v>2563</v>
          </cell>
          <cell r="AM34">
            <v>1264</v>
          </cell>
          <cell r="AP34">
            <v>2031</v>
          </cell>
          <cell r="AS34">
            <v>382</v>
          </cell>
          <cell r="AT34">
            <v>1647</v>
          </cell>
          <cell r="AU34">
            <v>2544</v>
          </cell>
          <cell r="AV34">
            <v>989</v>
          </cell>
          <cell r="AW34">
            <v>869</v>
          </cell>
          <cell r="AX34">
            <v>347</v>
          </cell>
          <cell r="AY34">
            <v>291</v>
          </cell>
          <cell r="AZ34">
            <v>540</v>
          </cell>
          <cell r="BA34">
            <v>520</v>
          </cell>
          <cell r="BB34">
            <v>670</v>
          </cell>
          <cell r="BC34">
            <v>455</v>
          </cell>
          <cell r="BD34">
            <v>542</v>
          </cell>
          <cell r="BE34">
            <v>887</v>
          </cell>
          <cell r="BF34">
            <v>393</v>
          </cell>
          <cell r="BG34">
            <v>1148</v>
          </cell>
          <cell r="BH34">
            <v>9456</v>
          </cell>
          <cell r="BI34">
            <v>707</v>
          </cell>
          <cell r="BJ34">
            <v>1182</v>
          </cell>
          <cell r="BK34">
            <v>39899</v>
          </cell>
          <cell r="BL34">
            <v>50371</v>
          </cell>
        </row>
        <row r="35">
          <cell r="C35" t="str">
            <v>A02080</v>
          </cell>
          <cell r="D35" t="str">
            <v>A.2.A.1.3.A) Prestazioni di ricovero</v>
          </cell>
          <cell r="E35" t="str">
            <v>2008</v>
          </cell>
          <cell r="F35" t="str">
            <v>C</v>
          </cell>
          <cell r="G35">
            <v>0</v>
          </cell>
          <cell r="H35">
            <v>0</v>
          </cell>
          <cell r="I35">
            <v>559</v>
          </cell>
          <cell r="J35">
            <v>559.60400000000004</v>
          </cell>
          <cell r="K35">
            <v>-0.60400000000004184</v>
          </cell>
          <cell r="L35">
            <v>316</v>
          </cell>
          <cell r="M35">
            <v>315.95100000000002</v>
          </cell>
          <cell r="N35">
            <v>4.8999999999978172E-2</v>
          </cell>
          <cell r="O35">
            <v>729</v>
          </cell>
          <cell r="P35">
            <v>729.43799999999999</v>
          </cell>
          <cell r="Q35">
            <v>-0.43799999999998818</v>
          </cell>
          <cell r="R35">
            <v>389</v>
          </cell>
          <cell r="S35">
            <v>389.274</v>
          </cell>
          <cell r="T35">
            <v>-0.27400000000000091</v>
          </cell>
          <cell r="U35">
            <v>2691</v>
          </cell>
          <cell r="V35">
            <v>2690.5030000000002</v>
          </cell>
          <cell r="W35">
            <v>0.49699999999984357</v>
          </cell>
          <cell r="X35">
            <v>724</v>
          </cell>
          <cell r="Y35">
            <v>724.49</v>
          </cell>
          <cell r="Z35">
            <v>-0.49000000000000909</v>
          </cell>
          <cell r="AA35">
            <v>423</v>
          </cell>
          <cell r="AB35">
            <v>422.62700000000001</v>
          </cell>
          <cell r="AC35">
            <v>0.37299999999999045</v>
          </cell>
          <cell r="AD35">
            <v>673</v>
          </cell>
          <cell r="AE35">
            <v>673.024</v>
          </cell>
          <cell r="AF35">
            <v>-2.4000000000000909E-2</v>
          </cell>
          <cell r="AG35">
            <v>870</v>
          </cell>
          <cell r="AH35">
            <v>870.28700000000003</v>
          </cell>
          <cell r="AI35">
            <v>-0.28700000000003456</v>
          </cell>
          <cell r="AJ35">
            <v>2539</v>
          </cell>
          <cell r="AM35">
            <v>1054</v>
          </cell>
          <cell r="AP35">
            <v>1995</v>
          </cell>
          <cell r="AS35">
            <v>343</v>
          </cell>
          <cell r="AT35">
            <v>1381</v>
          </cell>
          <cell r="AU35">
            <v>2374</v>
          </cell>
          <cell r="AV35">
            <v>495</v>
          </cell>
          <cell r="AW35">
            <v>864</v>
          </cell>
          <cell r="AX35">
            <v>289</v>
          </cell>
          <cell r="AY35">
            <v>284</v>
          </cell>
          <cell r="AZ35">
            <v>493</v>
          </cell>
          <cell r="BA35">
            <v>507</v>
          </cell>
          <cell r="BB35">
            <v>488</v>
          </cell>
          <cell r="BC35">
            <v>425</v>
          </cell>
          <cell r="BD35">
            <v>533</v>
          </cell>
          <cell r="BE35">
            <v>844</v>
          </cell>
          <cell r="BF35">
            <v>385</v>
          </cell>
          <cell r="BG35">
            <v>1081</v>
          </cell>
          <cell r="BH35">
            <v>8498</v>
          </cell>
          <cell r="BI35">
            <v>650</v>
          </cell>
          <cell r="BJ35">
            <v>835</v>
          </cell>
          <cell r="BK35">
            <v>33731</v>
          </cell>
          <cell r="BL35">
            <v>41105</v>
          </cell>
        </row>
        <row r="36">
          <cell r="C36" t="str">
            <v>A02085</v>
          </cell>
          <cell r="D36" t="str">
            <v>A.2.A.1.3.B) Prestazioni ambulatoriali</v>
          </cell>
          <cell r="E36" t="str">
            <v>2008</v>
          </cell>
          <cell r="F36" t="str">
            <v>C</v>
          </cell>
          <cell r="G36">
            <v>0</v>
          </cell>
          <cell r="H36">
            <v>0</v>
          </cell>
          <cell r="I36">
            <v>6</v>
          </cell>
          <cell r="J36">
            <v>6.3769999999999998</v>
          </cell>
          <cell r="K36">
            <v>-0.37699999999999978</v>
          </cell>
          <cell r="L36">
            <v>10</v>
          </cell>
          <cell r="M36">
            <v>10.028</v>
          </cell>
          <cell r="N36">
            <v>-2.8000000000000469E-2</v>
          </cell>
          <cell r="O36">
            <v>13</v>
          </cell>
          <cell r="P36">
            <v>13.119</v>
          </cell>
          <cell r="Q36">
            <v>-0.11899999999999977</v>
          </cell>
          <cell r="R36">
            <v>14</v>
          </cell>
          <cell r="S36">
            <v>14.384</v>
          </cell>
          <cell r="T36">
            <v>-0.38400000000000034</v>
          </cell>
          <cell r="U36">
            <v>75</v>
          </cell>
          <cell r="V36">
            <v>74.884</v>
          </cell>
          <cell r="W36">
            <v>0.11599999999999966</v>
          </cell>
          <cell r="X36">
            <v>62</v>
          </cell>
          <cell r="Y36">
            <v>61.628</v>
          </cell>
          <cell r="Z36">
            <v>0.37199999999999989</v>
          </cell>
          <cell r="AA36">
            <v>21</v>
          </cell>
          <cell r="AB36">
            <v>20.538</v>
          </cell>
          <cell r="AC36">
            <v>0.46199999999999974</v>
          </cell>
          <cell r="AD36">
            <v>44</v>
          </cell>
          <cell r="AE36">
            <v>44.142000000000003</v>
          </cell>
          <cell r="AF36">
            <v>-0.14200000000000301</v>
          </cell>
          <cell r="AG36">
            <v>14</v>
          </cell>
          <cell r="AH36">
            <v>14.551</v>
          </cell>
          <cell r="AI36">
            <v>-0.55100000000000016</v>
          </cell>
          <cell r="AJ36">
            <v>7</v>
          </cell>
          <cell r="AM36">
            <v>187</v>
          </cell>
          <cell r="AP36">
            <v>13</v>
          </cell>
          <cell r="AS36">
            <v>3</v>
          </cell>
          <cell r="AT36">
            <v>181</v>
          </cell>
          <cell r="AU36">
            <v>33</v>
          </cell>
          <cell r="AV36">
            <v>2</v>
          </cell>
          <cell r="AW36">
            <v>2</v>
          </cell>
          <cell r="AX36">
            <v>51</v>
          </cell>
          <cell r="AY36">
            <v>2</v>
          </cell>
          <cell r="AZ36">
            <v>44</v>
          </cell>
          <cell r="BA36">
            <v>10</v>
          </cell>
          <cell r="BB36">
            <v>119</v>
          </cell>
          <cell r="BC36">
            <v>12</v>
          </cell>
          <cell r="BD36">
            <v>9</v>
          </cell>
          <cell r="BE36">
            <v>13</v>
          </cell>
          <cell r="BF36">
            <v>7</v>
          </cell>
          <cell r="BG36">
            <v>11</v>
          </cell>
          <cell r="BH36">
            <v>412</v>
          </cell>
          <cell r="BI36">
            <v>32</v>
          </cell>
          <cell r="BJ36">
            <v>45</v>
          </cell>
          <cell r="BK36">
            <v>1454</v>
          </cell>
          <cell r="BL36">
            <v>1713</v>
          </cell>
        </row>
        <row r="37">
          <cell r="C37" t="str">
            <v>A02090</v>
          </cell>
          <cell r="D37" t="str">
            <v>A.2.A.1.3.C) Prestazioni di psichiatria non soggetta a compensazione (resid. e semiresid.)</v>
          </cell>
          <cell r="E37" t="str">
            <v>2008</v>
          </cell>
          <cell r="F37" t="str">
            <v>C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M37">
            <v>0</v>
          </cell>
          <cell r="AP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</row>
        <row r="38">
          <cell r="C38" t="str">
            <v>A02095</v>
          </cell>
          <cell r="D38" t="str">
            <v>A.2.A.1.3.D) Prestazioni di File F</v>
          </cell>
          <cell r="E38" t="str">
            <v>2008</v>
          </cell>
          <cell r="F38" t="str">
            <v>C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6</v>
          </cell>
          <cell r="P38">
            <v>6.06</v>
          </cell>
          <cell r="Q38">
            <v>-5.9999999999999609E-2</v>
          </cell>
          <cell r="R38">
            <v>2</v>
          </cell>
          <cell r="S38">
            <v>2.3319999999999999</v>
          </cell>
          <cell r="T38">
            <v>-0.33199999999999985</v>
          </cell>
          <cell r="U38">
            <v>86</v>
          </cell>
          <cell r="V38">
            <v>86.414000000000001</v>
          </cell>
          <cell r="W38">
            <v>-0.41400000000000148</v>
          </cell>
          <cell r="X38">
            <v>7</v>
          </cell>
          <cell r="Y38">
            <v>6.5869999999999997</v>
          </cell>
          <cell r="Z38">
            <v>0.41300000000000026</v>
          </cell>
          <cell r="AA38">
            <v>5</v>
          </cell>
          <cell r="AB38">
            <v>4.516</v>
          </cell>
          <cell r="AC38">
            <v>0.48399999999999999</v>
          </cell>
          <cell r="AD38">
            <v>2</v>
          </cell>
          <cell r="AE38">
            <v>2.3420000000000001</v>
          </cell>
          <cell r="AF38">
            <v>-0.34200000000000008</v>
          </cell>
          <cell r="AG38">
            <v>8</v>
          </cell>
          <cell r="AH38">
            <v>7.7110000000000003</v>
          </cell>
          <cell r="AI38">
            <v>0.2889999999999997</v>
          </cell>
          <cell r="AJ38">
            <v>16</v>
          </cell>
          <cell r="AM38">
            <v>23</v>
          </cell>
          <cell r="AP38">
            <v>20</v>
          </cell>
          <cell r="AS38">
            <v>36</v>
          </cell>
          <cell r="AT38">
            <v>42</v>
          </cell>
          <cell r="AU38">
            <v>137</v>
          </cell>
          <cell r="AV38">
            <v>29</v>
          </cell>
          <cell r="AW38">
            <v>3</v>
          </cell>
          <cell r="AX38">
            <v>1</v>
          </cell>
          <cell r="AY38">
            <v>5</v>
          </cell>
          <cell r="AZ38">
            <v>3</v>
          </cell>
          <cell r="BA38">
            <v>1</v>
          </cell>
          <cell r="BB38">
            <v>0</v>
          </cell>
          <cell r="BC38">
            <v>16</v>
          </cell>
          <cell r="BD38">
            <v>0</v>
          </cell>
          <cell r="BE38">
            <v>29</v>
          </cell>
          <cell r="BF38">
            <v>0</v>
          </cell>
          <cell r="BG38">
            <v>56</v>
          </cell>
          <cell r="BH38">
            <v>526</v>
          </cell>
          <cell r="BI38">
            <v>19</v>
          </cell>
          <cell r="BJ38">
            <v>302</v>
          </cell>
          <cell r="BK38">
            <v>1380</v>
          </cell>
          <cell r="BL38">
            <v>1496</v>
          </cell>
        </row>
        <row r="39">
          <cell r="C39" t="str">
            <v>A02100</v>
          </cell>
          <cell r="D39" t="str">
            <v>A.2.A.1.3.E) Altre prestazioni sanitarie soggette a compensazione Extraregione</v>
          </cell>
          <cell r="E39" t="str">
            <v>2008</v>
          </cell>
          <cell r="F39" t="str">
            <v>C</v>
          </cell>
          <cell r="G39">
            <v>0</v>
          </cell>
          <cell r="H39">
            <v>0</v>
          </cell>
          <cell r="I39">
            <v>580</v>
          </cell>
          <cell r="J39">
            <v>580.351</v>
          </cell>
          <cell r="K39">
            <v>-0.35099999999999909</v>
          </cell>
          <cell r="L39">
            <v>36</v>
          </cell>
          <cell r="M39">
            <v>36.362000000000002</v>
          </cell>
          <cell r="N39">
            <v>-0.36200000000000188</v>
          </cell>
          <cell r="O39">
            <v>401</v>
          </cell>
          <cell r="P39">
            <v>400.89</v>
          </cell>
          <cell r="Q39">
            <v>0.11000000000001364</v>
          </cell>
          <cell r="R39">
            <v>22</v>
          </cell>
          <cell r="S39">
            <v>21.852</v>
          </cell>
          <cell r="T39">
            <v>0.14799999999999969</v>
          </cell>
          <cell r="U39">
            <v>547</v>
          </cell>
          <cell r="V39">
            <v>547.10299999999995</v>
          </cell>
          <cell r="W39">
            <v>-0.1029999999999518</v>
          </cell>
          <cell r="X39">
            <v>500</v>
          </cell>
          <cell r="Y39">
            <v>501.267</v>
          </cell>
          <cell r="Z39">
            <v>-1.2669999999999959</v>
          </cell>
          <cell r="AA39">
            <v>94</v>
          </cell>
          <cell r="AB39">
            <v>93.534000000000006</v>
          </cell>
          <cell r="AC39">
            <v>0.46599999999999397</v>
          </cell>
          <cell r="AD39">
            <v>158</v>
          </cell>
          <cell r="AE39">
            <v>157.74600000000001</v>
          </cell>
          <cell r="AF39">
            <v>0.25399999999999068</v>
          </cell>
          <cell r="AG39">
            <v>382</v>
          </cell>
          <cell r="AH39">
            <v>381.73399999999998</v>
          </cell>
          <cell r="AI39">
            <v>0.26600000000001955</v>
          </cell>
          <cell r="AJ39">
            <v>1</v>
          </cell>
          <cell r="AM39">
            <v>0</v>
          </cell>
          <cell r="AP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51</v>
          </cell>
          <cell r="BC39">
            <v>0</v>
          </cell>
          <cell r="BD39">
            <v>0</v>
          </cell>
          <cell r="BE39">
            <v>0</v>
          </cell>
          <cell r="BF39">
            <v>1</v>
          </cell>
          <cell r="BG39">
            <v>0</v>
          </cell>
          <cell r="BH39">
            <v>0</v>
          </cell>
          <cell r="BI39">
            <v>6</v>
          </cell>
          <cell r="BJ39">
            <v>0</v>
          </cell>
          <cell r="BK39">
            <v>2779</v>
          </cell>
          <cell r="BL39">
            <v>5499</v>
          </cell>
        </row>
        <row r="40">
          <cell r="C40" t="str">
            <v>A02105</v>
          </cell>
          <cell r="D40" t="str">
            <v>A.2.A.1.3.E.1) Prestazioni servizi MMG, PLS, Contin. assistenziale Extraregione</v>
          </cell>
          <cell r="E40" t="str">
            <v>2008</v>
          </cell>
          <cell r="F40" t="str">
            <v>C</v>
          </cell>
          <cell r="G40">
            <v>0</v>
          </cell>
          <cell r="H40">
            <v>0</v>
          </cell>
          <cell r="I40">
            <v>3</v>
          </cell>
          <cell r="J40">
            <v>3.2549999999999999</v>
          </cell>
          <cell r="K40">
            <v>-0.25499999999999989</v>
          </cell>
          <cell r="L40">
            <v>0</v>
          </cell>
          <cell r="M40">
            <v>0</v>
          </cell>
          <cell r="N40">
            <v>0</v>
          </cell>
          <cell r="O40">
            <v>4</v>
          </cell>
          <cell r="P40">
            <v>3.9380000000000002</v>
          </cell>
          <cell r="Q40">
            <v>6.1999999999999833E-2</v>
          </cell>
          <cell r="R40">
            <v>22</v>
          </cell>
          <cell r="S40">
            <v>21.852</v>
          </cell>
          <cell r="T40">
            <v>0.14799999999999969</v>
          </cell>
          <cell r="U40">
            <v>0</v>
          </cell>
          <cell r="V40">
            <v>0</v>
          </cell>
          <cell r="W40">
            <v>0</v>
          </cell>
          <cell r="X40">
            <v>88</v>
          </cell>
          <cell r="Y40">
            <v>88.400999999999996</v>
          </cell>
          <cell r="Z40">
            <v>-0.40099999999999625</v>
          </cell>
          <cell r="AA40">
            <v>18</v>
          </cell>
          <cell r="AB40">
            <v>17.739000000000001</v>
          </cell>
          <cell r="AC40">
            <v>0.26099999999999923</v>
          </cell>
          <cell r="AD40">
            <v>32</v>
          </cell>
          <cell r="AE40">
            <v>32.229999999999997</v>
          </cell>
          <cell r="AF40">
            <v>-0.22999999999999687</v>
          </cell>
          <cell r="AG40">
            <v>202</v>
          </cell>
          <cell r="AH40">
            <v>202</v>
          </cell>
          <cell r="AI40">
            <v>0</v>
          </cell>
          <cell r="AJ40">
            <v>0</v>
          </cell>
          <cell r="AM40">
            <v>0</v>
          </cell>
          <cell r="AP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369</v>
          </cell>
          <cell r="BL40">
            <v>738</v>
          </cell>
        </row>
        <row r="41">
          <cell r="C41" t="str">
            <v>A02110</v>
          </cell>
          <cell r="D41" t="str">
            <v>A.2.A.1.3.E.2) Prestazioni servizi farmaceutica conv enzionata Extraregione</v>
          </cell>
          <cell r="E41" t="str">
            <v>2008</v>
          </cell>
          <cell r="F41" t="str">
            <v>C</v>
          </cell>
          <cell r="G41">
            <v>0</v>
          </cell>
          <cell r="H41">
            <v>0</v>
          </cell>
          <cell r="I41">
            <v>3</v>
          </cell>
          <cell r="J41">
            <v>3.2759999999999998</v>
          </cell>
          <cell r="K41">
            <v>-0.2759999999999998</v>
          </cell>
          <cell r="L41">
            <v>36</v>
          </cell>
          <cell r="M41">
            <v>36.362000000000002</v>
          </cell>
          <cell r="N41">
            <v>-0.36200000000000188</v>
          </cell>
          <cell r="O41">
            <v>330</v>
          </cell>
          <cell r="P41">
            <v>330.39699999999999</v>
          </cell>
          <cell r="Q41">
            <v>-0.39699999999999136</v>
          </cell>
          <cell r="R41">
            <v>0</v>
          </cell>
          <cell r="S41">
            <v>0</v>
          </cell>
          <cell r="T41">
            <v>0</v>
          </cell>
          <cell r="U41">
            <v>372</v>
          </cell>
          <cell r="V41">
            <v>371.88499999999999</v>
          </cell>
          <cell r="W41">
            <v>0.11500000000000909</v>
          </cell>
          <cell r="X41">
            <v>201</v>
          </cell>
          <cell r="Y41">
            <v>201.48</v>
          </cell>
          <cell r="Z41">
            <v>-0.47999999999998977</v>
          </cell>
          <cell r="AA41">
            <v>76</v>
          </cell>
          <cell r="AB41">
            <v>75.795000000000002</v>
          </cell>
          <cell r="AC41">
            <v>0.20499999999999829</v>
          </cell>
          <cell r="AD41">
            <v>126</v>
          </cell>
          <cell r="AE41">
            <v>125.51600000000001</v>
          </cell>
          <cell r="AF41">
            <v>0.48399999999999466</v>
          </cell>
          <cell r="AG41">
            <v>138</v>
          </cell>
          <cell r="AH41">
            <v>137.66900000000001</v>
          </cell>
          <cell r="AI41">
            <v>0.33099999999998886</v>
          </cell>
          <cell r="AJ41">
            <v>0</v>
          </cell>
          <cell r="AM41">
            <v>0</v>
          </cell>
          <cell r="AP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1282</v>
          </cell>
          <cell r="BL41">
            <v>2564</v>
          </cell>
        </row>
        <row r="42">
          <cell r="C42" t="str">
            <v>A02115</v>
          </cell>
          <cell r="D42" t="str">
            <v>A.2.A.1.3.E.3) Prestazioni termali Extraregione</v>
          </cell>
          <cell r="E42" t="str">
            <v>2008</v>
          </cell>
          <cell r="F42" t="str">
            <v>C</v>
          </cell>
          <cell r="G42">
            <v>0</v>
          </cell>
          <cell r="H42">
            <v>0</v>
          </cell>
          <cell r="I42">
            <v>574</v>
          </cell>
          <cell r="J42">
            <v>573.82000000000005</v>
          </cell>
          <cell r="K42">
            <v>0.17999999999994998</v>
          </cell>
          <cell r="L42">
            <v>0</v>
          </cell>
          <cell r="M42">
            <v>0</v>
          </cell>
          <cell r="N42">
            <v>0</v>
          </cell>
          <cell r="O42">
            <v>67</v>
          </cell>
          <cell r="P42">
            <v>66.555000000000007</v>
          </cell>
          <cell r="Q42">
            <v>0.44499999999999318</v>
          </cell>
          <cell r="R42">
            <v>0</v>
          </cell>
          <cell r="S42">
            <v>0</v>
          </cell>
          <cell r="T42">
            <v>0</v>
          </cell>
          <cell r="U42">
            <v>175</v>
          </cell>
          <cell r="V42">
            <v>175.21799999999999</v>
          </cell>
          <cell r="W42">
            <v>-0.21799999999998931</v>
          </cell>
          <cell r="X42">
            <v>211</v>
          </cell>
          <cell r="Y42">
            <v>211.386</v>
          </cell>
          <cell r="Z42">
            <v>-0.38599999999999568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42</v>
          </cell>
          <cell r="AH42">
            <v>42.064999999999998</v>
          </cell>
          <cell r="AI42">
            <v>-6.4999999999997726E-2</v>
          </cell>
          <cell r="AJ42">
            <v>0</v>
          </cell>
          <cell r="AM42">
            <v>0</v>
          </cell>
          <cell r="AP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1069</v>
          </cell>
          <cell r="BL42">
            <v>2138</v>
          </cell>
        </row>
        <row r="43">
          <cell r="C43" t="str">
            <v>A02120</v>
          </cell>
          <cell r="D43" t="str">
            <v>A.2.A.1.3.E.4) Prestazioni trasporto ambulanze ed elisoccorso Extraregione</v>
          </cell>
          <cell r="E43" t="str">
            <v>2008</v>
          </cell>
          <cell r="F43" t="str">
            <v>C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M43">
            <v>0</v>
          </cell>
          <cell r="AP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</row>
        <row r="44">
          <cell r="C44" t="str">
            <v>A02125</v>
          </cell>
          <cell r="D44" t="str">
            <v>A.2.A.1.3.E.5) Altre prestazioni sanitarie  Extraregione</v>
          </cell>
          <cell r="E44" t="str">
            <v>2008</v>
          </cell>
          <cell r="F44" t="str">
            <v>C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</v>
          </cell>
          <cell r="AM44">
            <v>0</v>
          </cell>
          <cell r="AP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51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6</v>
          </cell>
          <cell r="BJ44">
            <v>0</v>
          </cell>
          <cell r="BK44">
            <v>59</v>
          </cell>
          <cell r="BL44">
            <v>59</v>
          </cell>
        </row>
        <row r="45">
          <cell r="C45" t="str">
            <v>A02130</v>
          </cell>
          <cell r="D45" t="str">
            <v>A.2.A.1.3.F) Altre prestazioni sanitarie e sociosanitarie non soggette a compensazione Extraregione</v>
          </cell>
          <cell r="E45" t="str">
            <v>2008</v>
          </cell>
          <cell r="F45" t="str">
            <v>C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3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M45">
            <v>0</v>
          </cell>
          <cell r="AP45">
            <v>3</v>
          </cell>
          <cell r="AS45">
            <v>0</v>
          </cell>
          <cell r="AT45">
            <v>3</v>
          </cell>
          <cell r="AU45">
            <v>0</v>
          </cell>
          <cell r="AV45">
            <v>463</v>
          </cell>
          <cell r="AW45">
            <v>0</v>
          </cell>
          <cell r="AX45">
            <v>6</v>
          </cell>
          <cell r="AY45">
            <v>0</v>
          </cell>
          <cell r="AZ45">
            <v>0</v>
          </cell>
          <cell r="BA45">
            <v>0</v>
          </cell>
          <cell r="BB45">
            <v>12</v>
          </cell>
          <cell r="BC45">
            <v>2</v>
          </cell>
          <cell r="BD45">
            <v>0</v>
          </cell>
          <cell r="BE45">
            <v>1</v>
          </cell>
          <cell r="BF45">
            <v>0</v>
          </cell>
          <cell r="BG45">
            <v>0</v>
          </cell>
          <cell r="BH45">
            <v>20</v>
          </cell>
          <cell r="BI45">
            <v>0</v>
          </cell>
          <cell r="BJ45">
            <v>0</v>
          </cell>
          <cell r="BK45">
            <v>513</v>
          </cell>
          <cell r="BL45">
            <v>513</v>
          </cell>
        </row>
        <row r="46">
          <cell r="C46" t="str">
            <v>A02135</v>
          </cell>
          <cell r="D46" t="str">
            <v>A.2.A.1.3.F.1) Prestazioni di assistenza riabilitativa non soggetta a compensazione Extraregione</v>
          </cell>
          <cell r="E46" t="str">
            <v>2008</v>
          </cell>
          <cell r="F46" t="str">
            <v>C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M46">
            <v>0</v>
          </cell>
          <cell r="AP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</row>
        <row r="47">
          <cell r="C47" t="str">
            <v>A02140</v>
          </cell>
          <cell r="D47" t="str">
            <v>A.2.A.1.3.F.2) Altre prestazioni sanitarie e socio-sanitarie non soggetta a compenzazione Extraregione</v>
          </cell>
          <cell r="E47" t="str">
            <v>2008</v>
          </cell>
          <cell r="F47" t="str">
            <v>C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3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M47">
            <v>0</v>
          </cell>
          <cell r="AP47">
            <v>3</v>
          </cell>
          <cell r="AS47">
            <v>0</v>
          </cell>
          <cell r="AT47">
            <v>3</v>
          </cell>
          <cell r="AU47">
            <v>0</v>
          </cell>
          <cell r="AV47">
            <v>463</v>
          </cell>
          <cell r="AW47">
            <v>0</v>
          </cell>
          <cell r="AX47">
            <v>6</v>
          </cell>
          <cell r="AY47">
            <v>0</v>
          </cell>
          <cell r="AZ47">
            <v>0</v>
          </cell>
          <cell r="BA47">
            <v>0</v>
          </cell>
          <cell r="BB47">
            <v>12</v>
          </cell>
          <cell r="BC47">
            <v>2</v>
          </cell>
          <cell r="BD47">
            <v>0</v>
          </cell>
          <cell r="BE47">
            <v>1</v>
          </cell>
          <cell r="BF47">
            <v>0</v>
          </cell>
          <cell r="BG47">
            <v>0</v>
          </cell>
          <cell r="BH47">
            <v>20</v>
          </cell>
          <cell r="BI47">
            <v>0</v>
          </cell>
          <cell r="BJ47">
            <v>0</v>
          </cell>
          <cell r="BK47">
            <v>513</v>
          </cell>
          <cell r="BL47">
            <v>513</v>
          </cell>
        </row>
        <row r="48">
          <cell r="C48" t="str">
            <v>A02145</v>
          </cell>
          <cell r="D48" t="str">
            <v>A.2.A.1.3.G) Altre prestazioni sanitarie - Mobilità attiva Internazionale</v>
          </cell>
          <cell r="E48" t="str">
            <v>2008</v>
          </cell>
          <cell r="F48" t="str">
            <v>C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M48">
            <v>0</v>
          </cell>
          <cell r="AP48">
            <v>0</v>
          </cell>
          <cell r="AS48">
            <v>0</v>
          </cell>
          <cell r="AT48">
            <v>40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2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42</v>
          </cell>
          <cell r="BL48">
            <v>42</v>
          </cell>
        </row>
        <row r="49">
          <cell r="C49" t="str">
            <v>A02150</v>
          </cell>
          <cell r="D49" t="str">
            <v>A.2.A.2)  Ricavi per prestazioni sanitarie erogate da soggetti privati v/ residenti extraregione in compensazione (mobilità attiva)</v>
          </cell>
          <cell r="E49" t="str">
            <v>2008</v>
          </cell>
          <cell r="F49" t="str">
            <v>C</v>
          </cell>
          <cell r="G49">
            <v>0</v>
          </cell>
          <cell r="H49">
            <v>5351</v>
          </cell>
          <cell r="I49">
            <v>692</v>
          </cell>
          <cell r="J49">
            <v>692.08900000000006</v>
          </cell>
          <cell r="K49">
            <v>-8.9000000000055479E-2</v>
          </cell>
          <cell r="L49">
            <v>76</v>
          </cell>
          <cell r="M49">
            <v>76.275000000000006</v>
          </cell>
          <cell r="N49">
            <v>-0.27500000000000568</v>
          </cell>
          <cell r="O49">
            <v>2669</v>
          </cell>
          <cell r="P49">
            <v>2668.8389999999999</v>
          </cell>
          <cell r="Q49">
            <v>0.16100000000005821</v>
          </cell>
          <cell r="R49">
            <v>31</v>
          </cell>
          <cell r="S49">
            <v>30.559000000000001</v>
          </cell>
          <cell r="T49">
            <v>0.44099999999999895</v>
          </cell>
          <cell r="U49">
            <v>11348</v>
          </cell>
          <cell r="V49">
            <v>11348.118</v>
          </cell>
          <cell r="W49">
            <v>-0.1180000000003929</v>
          </cell>
          <cell r="X49">
            <v>885</v>
          </cell>
          <cell r="Y49">
            <v>884.81899999999996</v>
          </cell>
          <cell r="Z49">
            <v>0.18100000000004002</v>
          </cell>
          <cell r="AA49">
            <v>99</v>
          </cell>
          <cell r="AB49">
            <v>98.87</v>
          </cell>
          <cell r="AC49">
            <v>0.12999999999999545</v>
          </cell>
          <cell r="AD49">
            <v>344</v>
          </cell>
          <cell r="AE49">
            <v>343.67899999999997</v>
          </cell>
          <cell r="AF49">
            <v>0.32100000000002638</v>
          </cell>
          <cell r="AG49">
            <v>233</v>
          </cell>
          <cell r="AH49">
            <v>232.66900000000001</v>
          </cell>
          <cell r="AI49">
            <v>0.33099999999998886</v>
          </cell>
          <cell r="AJ49">
            <v>0</v>
          </cell>
          <cell r="AM49">
            <v>0</v>
          </cell>
          <cell r="AP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21728</v>
          </cell>
          <cell r="BL49">
            <v>38105</v>
          </cell>
        </row>
        <row r="50">
          <cell r="C50" t="str">
            <v>A02155</v>
          </cell>
          <cell r="D50" t="str">
            <v>A.2.A.2.1)  Prestazioni di ricovero da priv. extraregione in compensazione (mobilità attiva)</v>
          </cell>
          <cell r="E50" t="str">
            <v>2008</v>
          </cell>
          <cell r="F50" t="str">
            <v>C</v>
          </cell>
          <cell r="G50">
            <v>0</v>
          </cell>
          <cell r="H50">
            <v>5081</v>
          </cell>
          <cell r="I50">
            <v>67</v>
          </cell>
          <cell r="J50">
            <v>67.176000000000002</v>
          </cell>
          <cell r="K50">
            <v>-0.17600000000000193</v>
          </cell>
          <cell r="L50">
            <v>62</v>
          </cell>
          <cell r="M50">
            <v>62.036000000000001</v>
          </cell>
          <cell r="N50">
            <v>-3.6000000000001364E-2</v>
          </cell>
          <cell r="O50">
            <v>1332</v>
          </cell>
          <cell r="P50">
            <v>1332.268</v>
          </cell>
          <cell r="Q50">
            <v>-0.2680000000000291</v>
          </cell>
          <cell r="R50">
            <v>0</v>
          </cell>
          <cell r="S50">
            <v>0</v>
          </cell>
          <cell r="T50">
            <v>0</v>
          </cell>
          <cell r="U50">
            <v>10309</v>
          </cell>
          <cell r="V50">
            <v>10308.722</v>
          </cell>
          <cell r="W50">
            <v>0.27800000000024738</v>
          </cell>
          <cell r="X50">
            <v>560</v>
          </cell>
          <cell r="Y50">
            <v>560.024</v>
          </cell>
          <cell r="Z50">
            <v>-2.4000000000000909E-2</v>
          </cell>
          <cell r="AA50">
            <v>26</v>
          </cell>
          <cell r="AB50">
            <v>25.908000000000001</v>
          </cell>
          <cell r="AC50">
            <v>9.1999999999998749E-2</v>
          </cell>
          <cell r="AD50">
            <v>230</v>
          </cell>
          <cell r="AE50">
            <v>230.16900000000001</v>
          </cell>
          <cell r="AF50">
            <v>-0.16900000000001114</v>
          </cell>
          <cell r="AG50">
            <v>113</v>
          </cell>
          <cell r="AH50">
            <v>112.849</v>
          </cell>
          <cell r="AI50">
            <v>0.15099999999999625</v>
          </cell>
          <cell r="AJ50">
            <v>0</v>
          </cell>
          <cell r="AM50">
            <v>0</v>
          </cell>
          <cell r="AP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17780</v>
          </cell>
          <cell r="BL50">
            <v>30479</v>
          </cell>
        </row>
        <row r="51">
          <cell r="C51" t="str">
            <v>A02160</v>
          </cell>
          <cell r="D51" t="str">
            <v>A.2.A.2.2)  Prestazioni ambulatoriali da priv. extraregione in compensazione  (mobilità attiva)</v>
          </cell>
          <cell r="E51" t="str">
            <v>2008</v>
          </cell>
          <cell r="F51" t="str">
            <v>C</v>
          </cell>
          <cell r="G51">
            <v>0</v>
          </cell>
          <cell r="H51">
            <v>262</v>
          </cell>
          <cell r="I51">
            <v>625</v>
          </cell>
          <cell r="J51">
            <v>624.91300000000001</v>
          </cell>
          <cell r="K51">
            <v>8.6999999999989086E-2</v>
          </cell>
          <cell r="L51">
            <v>14</v>
          </cell>
          <cell r="M51">
            <v>14.239000000000001</v>
          </cell>
          <cell r="N51">
            <v>-0.23900000000000077</v>
          </cell>
          <cell r="O51">
            <v>1337</v>
          </cell>
          <cell r="P51">
            <v>1336.5709999999999</v>
          </cell>
          <cell r="Q51">
            <v>0.42900000000008731</v>
          </cell>
          <cell r="R51">
            <v>31</v>
          </cell>
          <cell r="S51">
            <v>30.559000000000001</v>
          </cell>
          <cell r="T51">
            <v>0.44099999999999895</v>
          </cell>
          <cell r="U51">
            <v>1039</v>
          </cell>
          <cell r="V51">
            <v>1039.396</v>
          </cell>
          <cell r="W51">
            <v>-0.39599999999995816</v>
          </cell>
          <cell r="X51">
            <v>325</v>
          </cell>
          <cell r="Y51">
            <v>324.79500000000002</v>
          </cell>
          <cell r="Z51">
            <v>0.20499999999998408</v>
          </cell>
          <cell r="AA51">
            <v>73</v>
          </cell>
          <cell r="AB51">
            <v>72.962000000000003</v>
          </cell>
          <cell r="AC51">
            <v>3.7999999999996703E-2</v>
          </cell>
          <cell r="AD51">
            <v>114</v>
          </cell>
          <cell r="AE51">
            <v>113.51</v>
          </cell>
          <cell r="AF51">
            <v>0.48999999999999488</v>
          </cell>
          <cell r="AG51">
            <v>120</v>
          </cell>
          <cell r="AH51">
            <v>119.82</v>
          </cell>
          <cell r="AI51">
            <v>0.18000000000000682</v>
          </cell>
          <cell r="AJ51">
            <v>0</v>
          </cell>
          <cell r="AM51">
            <v>0</v>
          </cell>
          <cell r="AP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3940</v>
          </cell>
          <cell r="BL51">
            <v>7618</v>
          </cell>
        </row>
        <row r="52">
          <cell r="C52" t="str">
            <v>A02165</v>
          </cell>
          <cell r="D52" t="str">
            <v>A.2.A.2.3)  Prestazioni di File F da priv. extraregione in compensazione (mobilità attiva)</v>
          </cell>
          <cell r="E52" t="str">
            <v>2008</v>
          </cell>
          <cell r="F52" t="str">
            <v>C</v>
          </cell>
          <cell r="G52">
            <v>0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M52">
            <v>0</v>
          </cell>
          <cell r="AP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8</v>
          </cell>
          <cell r="BL52">
            <v>8</v>
          </cell>
        </row>
        <row r="53">
          <cell r="C53" t="str">
            <v>A02170</v>
          </cell>
          <cell r="D53" t="str">
            <v>A.2.A.2.4)  Altre prestazioni sanitarie erogate da privati v/residenti extraregione in compensazione (mobilità attiva)</v>
          </cell>
          <cell r="E53" t="str">
            <v>2008</v>
          </cell>
          <cell r="F53" t="str">
            <v>C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M53">
            <v>0</v>
          </cell>
          <cell r="AP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</row>
        <row r="54">
          <cell r="C54" t="str">
            <v>A02175</v>
          </cell>
          <cell r="D54" t="str">
            <v>A.2.A.3)  Ricavi per prestazioni sanitarie erogate a soggetti privati</v>
          </cell>
          <cell r="E54" t="str">
            <v>2008</v>
          </cell>
          <cell r="F54" t="str">
            <v>C</v>
          </cell>
          <cell r="G54">
            <v>0</v>
          </cell>
          <cell r="H54">
            <v>0</v>
          </cell>
          <cell r="I54">
            <v>2174</v>
          </cell>
          <cell r="J54">
            <v>0</v>
          </cell>
          <cell r="K54">
            <v>0</v>
          </cell>
          <cell r="L54">
            <v>2036</v>
          </cell>
          <cell r="M54">
            <v>0</v>
          </cell>
          <cell r="N54">
            <v>0</v>
          </cell>
          <cell r="O54">
            <v>3888</v>
          </cell>
          <cell r="P54">
            <v>0</v>
          </cell>
          <cell r="Q54">
            <v>0</v>
          </cell>
          <cell r="R54">
            <v>1154</v>
          </cell>
          <cell r="S54">
            <v>0</v>
          </cell>
          <cell r="T54">
            <v>0</v>
          </cell>
          <cell r="U54">
            <v>3378</v>
          </cell>
          <cell r="V54">
            <v>0</v>
          </cell>
          <cell r="W54">
            <v>0</v>
          </cell>
          <cell r="X54">
            <v>4404</v>
          </cell>
          <cell r="Y54">
            <v>0</v>
          </cell>
          <cell r="Z54">
            <v>0</v>
          </cell>
          <cell r="AA54">
            <v>2577</v>
          </cell>
          <cell r="AB54">
            <v>0</v>
          </cell>
          <cell r="AC54">
            <v>0</v>
          </cell>
          <cell r="AD54">
            <v>2463</v>
          </cell>
          <cell r="AE54">
            <v>0</v>
          </cell>
          <cell r="AF54">
            <v>0</v>
          </cell>
          <cell r="AG54">
            <v>2307</v>
          </cell>
          <cell r="AH54">
            <v>0</v>
          </cell>
          <cell r="AI54">
            <v>0</v>
          </cell>
          <cell r="AJ54">
            <v>1849</v>
          </cell>
          <cell r="AM54">
            <v>801</v>
          </cell>
          <cell r="AP54">
            <v>1245</v>
          </cell>
          <cell r="AS54">
            <v>40</v>
          </cell>
          <cell r="AT54">
            <v>473</v>
          </cell>
          <cell r="AU54">
            <v>254</v>
          </cell>
          <cell r="AV54">
            <v>1920</v>
          </cell>
          <cell r="AW54">
            <v>42</v>
          </cell>
          <cell r="AX54">
            <v>102</v>
          </cell>
          <cell r="AY54">
            <v>27</v>
          </cell>
          <cell r="AZ54">
            <v>48</v>
          </cell>
          <cell r="BA54">
            <v>114</v>
          </cell>
          <cell r="BB54">
            <v>167</v>
          </cell>
          <cell r="BC54">
            <v>199</v>
          </cell>
          <cell r="BD54">
            <v>232</v>
          </cell>
          <cell r="BE54">
            <v>154</v>
          </cell>
          <cell r="BF54">
            <v>55</v>
          </cell>
          <cell r="BG54">
            <v>1038</v>
          </cell>
          <cell r="BH54">
            <v>898</v>
          </cell>
          <cell r="BI54">
            <v>809</v>
          </cell>
          <cell r="BJ54">
            <v>0</v>
          </cell>
          <cell r="BK54">
            <v>34848</v>
          </cell>
          <cell r="BL54">
            <v>34848</v>
          </cell>
        </row>
        <row r="55">
          <cell r="C55" t="str">
            <v>A02180</v>
          </cell>
          <cell r="D55" t="str">
            <v>A.2.A.4)  Ricavi per prestazioni sanitarie erogate in regime di intramoenia</v>
          </cell>
          <cell r="E55" t="str">
            <v>2008</v>
          </cell>
          <cell r="F55" t="str">
            <v>C</v>
          </cell>
          <cell r="G55">
            <v>0</v>
          </cell>
          <cell r="H55">
            <v>0</v>
          </cell>
          <cell r="I55">
            <v>457</v>
          </cell>
          <cell r="J55">
            <v>0</v>
          </cell>
          <cell r="K55">
            <v>0</v>
          </cell>
          <cell r="L55">
            <v>487</v>
          </cell>
          <cell r="M55">
            <v>0</v>
          </cell>
          <cell r="N55">
            <v>0</v>
          </cell>
          <cell r="O55">
            <v>2335</v>
          </cell>
          <cell r="P55">
            <v>0</v>
          </cell>
          <cell r="Q55">
            <v>0</v>
          </cell>
          <cell r="R55">
            <v>282</v>
          </cell>
          <cell r="S55">
            <v>0</v>
          </cell>
          <cell r="T55">
            <v>0</v>
          </cell>
          <cell r="U55">
            <v>2413</v>
          </cell>
          <cell r="V55">
            <v>0</v>
          </cell>
          <cell r="W55">
            <v>0</v>
          </cell>
          <cell r="X55">
            <v>1754</v>
          </cell>
          <cell r="Y55">
            <v>0</v>
          </cell>
          <cell r="Z55">
            <v>0</v>
          </cell>
          <cell r="AA55">
            <v>1922</v>
          </cell>
          <cell r="AB55">
            <v>0</v>
          </cell>
          <cell r="AC55">
            <v>0</v>
          </cell>
          <cell r="AD55">
            <v>1990</v>
          </cell>
          <cell r="AE55">
            <v>0</v>
          </cell>
          <cell r="AF55">
            <v>0</v>
          </cell>
          <cell r="AG55">
            <v>994</v>
          </cell>
          <cell r="AH55">
            <v>0</v>
          </cell>
          <cell r="AI55">
            <v>0</v>
          </cell>
          <cell r="AJ55">
            <v>3880</v>
          </cell>
          <cell r="AM55">
            <v>6308</v>
          </cell>
          <cell r="AP55">
            <v>7000</v>
          </cell>
          <cell r="AS55">
            <v>1258</v>
          </cell>
          <cell r="AT55">
            <v>4025</v>
          </cell>
          <cell r="AU55">
            <v>1211</v>
          </cell>
          <cell r="AV55">
            <v>1107</v>
          </cell>
          <cell r="AW55">
            <v>1050</v>
          </cell>
          <cell r="AX55">
            <v>455</v>
          </cell>
          <cell r="AY55">
            <v>696</v>
          </cell>
          <cell r="AZ55">
            <v>235</v>
          </cell>
          <cell r="BA55">
            <v>278</v>
          </cell>
          <cell r="BB55">
            <v>1761</v>
          </cell>
          <cell r="BC55">
            <v>1547</v>
          </cell>
          <cell r="BD55">
            <v>806</v>
          </cell>
          <cell r="BE55">
            <v>1338</v>
          </cell>
          <cell r="BF55">
            <v>246</v>
          </cell>
          <cell r="BG55">
            <v>2957</v>
          </cell>
          <cell r="BH55">
            <v>3035</v>
          </cell>
          <cell r="BI55">
            <v>1850</v>
          </cell>
          <cell r="BJ55">
            <v>17</v>
          </cell>
          <cell r="BK55">
            <v>51212</v>
          </cell>
          <cell r="BL55">
            <v>53694</v>
          </cell>
        </row>
        <row r="56">
          <cell r="C56" t="str">
            <v>A02185</v>
          </cell>
          <cell r="D56" t="str">
            <v>A.2.A.4.1)  Ricavi per prestazioni sanitarie intramoenia - Area ospedaliera</v>
          </cell>
          <cell r="E56" t="str">
            <v>2008</v>
          </cell>
          <cell r="F56" t="str">
            <v>C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169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1113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665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3</v>
          </cell>
          <cell r="AM56">
            <v>2166</v>
          </cell>
          <cell r="AP56">
            <v>3360</v>
          </cell>
          <cell r="AS56">
            <v>112</v>
          </cell>
          <cell r="AT56">
            <v>1687</v>
          </cell>
          <cell r="AU56">
            <v>354</v>
          </cell>
          <cell r="AV56">
            <v>0</v>
          </cell>
          <cell r="AW56">
            <v>0</v>
          </cell>
          <cell r="AX56">
            <v>125</v>
          </cell>
          <cell r="AY56">
            <v>69</v>
          </cell>
          <cell r="AZ56">
            <v>0</v>
          </cell>
          <cell r="BA56">
            <v>0</v>
          </cell>
          <cell r="BB56">
            <v>75</v>
          </cell>
          <cell r="BC56">
            <v>268</v>
          </cell>
          <cell r="BD56">
            <v>25</v>
          </cell>
          <cell r="BE56">
            <v>15</v>
          </cell>
          <cell r="BF56">
            <v>0</v>
          </cell>
          <cell r="BG56">
            <v>155</v>
          </cell>
          <cell r="BH56">
            <v>2316</v>
          </cell>
          <cell r="BI56">
            <v>257</v>
          </cell>
          <cell r="BJ56">
            <v>0</v>
          </cell>
          <cell r="BK56">
            <v>12934</v>
          </cell>
          <cell r="BL56">
            <v>12934</v>
          </cell>
        </row>
        <row r="57">
          <cell r="C57" t="str">
            <v>A02190</v>
          </cell>
          <cell r="D57" t="str">
            <v>A.2.A.4.2)  Ricavi per prestazioni sanitarie intramoenia - Area specialistica</v>
          </cell>
          <cell r="E57" t="str">
            <v>2008</v>
          </cell>
          <cell r="F57" t="str">
            <v>C</v>
          </cell>
          <cell r="G57">
            <v>0</v>
          </cell>
          <cell r="H57">
            <v>0</v>
          </cell>
          <cell r="I57">
            <v>457</v>
          </cell>
          <cell r="J57">
            <v>0</v>
          </cell>
          <cell r="K57">
            <v>0</v>
          </cell>
          <cell r="L57">
            <v>453</v>
          </cell>
          <cell r="M57">
            <v>0</v>
          </cell>
          <cell r="N57">
            <v>0</v>
          </cell>
          <cell r="O57">
            <v>2157</v>
          </cell>
          <cell r="P57">
            <v>0</v>
          </cell>
          <cell r="Q57">
            <v>0</v>
          </cell>
          <cell r="R57">
            <v>275</v>
          </cell>
          <cell r="S57">
            <v>0</v>
          </cell>
          <cell r="T57">
            <v>0</v>
          </cell>
          <cell r="U57">
            <v>1174</v>
          </cell>
          <cell r="V57">
            <v>0</v>
          </cell>
          <cell r="W57">
            <v>0</v>
          </cell>
          <cell r="X57">
            <v>272</v>
          </cell>
          <cell r="Y57">
            <v>0</v>
          </cell>
          <cell r="Z57">
            <v>0</v>
          </cell>
          <cell r="AA57">
            <v>1015</v>
          </cell>
          <cell r="AB57">
            <v>0</v>
          </cell>
          <cell r="AC57">
            <v>0</v>
          </cell>
          <cell r="AD57">
            <v>1411</v>
          </cell>
          <cell r="AE57">
            <v>0</v>
          </cell>
          <cell r="AF57">
            <v>0</v>
          </cell>
          <cell r="AG57">
            <v>185</v>
          </cell>
          <cell r="AH57">
            <v>0</v>
          </cell>
          <cell r="AI57">
            <v>0</v>
          </cell>
          <cell r="AJ57">
            <v>3235</v>
          </cell>
          <cell r="AM57">
            <v>3473</v>
          </cell>
          <cell r="AP57">
            <v>2898</v>
          </cell>
          <cell r="AS57">
            <v>1046</v>
          </cell>
          <cell r="AT57">
            <v>1982</v>
          </cell>
          <cell r="AU57">
            <v>648</v>
          </cell>
          <cell r="AV57">
            <v>1066</v>
          </cell>
          <cell r="AW57">
            <v>0</v>
          </cell>
          <cell r="AX57">
            <v>330</v>
          </cell>
          <cell r="AY57">
            <v>383</v>
          </cell>
          <cell r="AZ57">
            <v>228</v>
          </cell>
          <cell r="BA57">
            <v>245</v>
          </cell>
          <cell r="BB57">
            <v>1193</v>
          </cell>
          <cell r="BC57">
            <v>858</v>
          </cell>
          <cell r="BD57">
            <v>686</v>
          </cell>
          <cell r="BE57">
            <v>1211</v>
          </cell>
          <cell r="BF57">
            <v>212</v>
          </cell>
          <cell r="BG57">
            <v>1994</v>
          </cell>
          <cell r="BH57">
            <v>616</v>
          </cell>
          <cell r="BI57">
            <v>1525</v>
          </cell>
          <cell r="BJ57">
            <v>17</v>
          </cell>
          <cell r="BK57">
            <v>31245</v>
          </cell>
          <cell r="BL57">
            <v>31245</v>
          </cell>
        </row>
        <row r="58">
          <cell r="C58" t="str">
            <v>A02195</v>
          </cell>
          <cell r="D58" t="str">
            <v>A.2.A.4.3)  Ricavi per prestazioni sanitarie intramoenia - Area sanità pubblica</v>
          </cell>
          <cell r="E58" t="str">
            <v>2008</v>
          </cell>
          <cell r="F58" t="str">
            <v>C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13</v>
          </cell>
          <cell r="AE58">
            <v>0</v>
          </cell>
          <cell r="AF58">
            <v>0</v>
          </cell>
          <cell r="AG58">
            <v>2</v>
          </cell>
          <cell r="AH58">
            <v>0</v>
          </cell>
          <cell r="AI58">
            <v>0</v>
          </cell>
          <cell r="AJ58">
            <v>0</v>
          </cell>
          <cell r="AM58">
            <v>0</v>
          </cell>
          <cell r="AP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15</v>
          </cell>
          <cell r="BL58">
            <v>15</v>
          </cell>
        </row>
        <row r="59">
          <cell r="C59" t="str">
            <v>A02200</v>
          </cell>
          <cell r="D59" t="str">
            <v>A.2.A.4.4)  Ricavi per prestazioni sanitarie intramoenia - Consulenze (ex art. 55 c.1 lett. c), d) ed ex Art. 57-58)</v>
          </cell>
          <cell r="E59" t="str">
            <v>2008</v>
          </cell>
          <cell r="F59" t="str">
            <v>C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34</v>
          </cell>
          <cell r="M59">
            <v>0</v>
          </cell>
          <cell r="N59">
            <v>0</v>
          </cell>
          <cell r="O59">
            <v>9</v>
          </cell>
          <cell r="P59">
            <v>0</v>
          </cell>
          <cell r="Q59">
            <v>0</v>
          </cell>
          <cell r="R59">
            <v>5</v>
          </cell>
          <cell r="S59">
            <v>0</v>
          </cell>
          <cell r="T59">
            <v>0</v>
          </cell>
          <cell r="U59">
            <v>98</v>
          </cell>
          <cell r="V59">
            <v>0</v>
          </cell>
          <cell r="W59">
            <v>0</v>
          </cell>
          <cell r="X59">
            <v>225</v>
          </cell>
          <cell r="Y59">
            <v>0</v>
          </cell>
          <cell r="Z59">
            <v>0</v>
          </cell>
          <cell r="AA59">
            <v>242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467</v>
          </cell>
          <cell r="AM59">
            <v>359</v>
          </cell>
          <cell r="AP59">
            <v>179</v>
          </cell>
          <cell r="AS59">
            <v>0</v>
          </cell>
          <cell r="AT59">
            <v>31</v>
          </cell>
          <cell r="AU59">
            <v>53</v>
          </cell>
          <cell r="AV59">
            <v>0</v>
          </cell>
          <cell r="AW59">
            <v>92</v>
          </cell>
          <cell r="AX59">
            <v>0</v>
          </cell>
          <cell r="AY59">
            <v>0</v>
          </cell>
          <cell r="AZ59">
            <v>0</v>
          </cell>
          <cell r="BA59">
            <v>10</v>
          </cell>
          <cell r="BB59">
            <v>371</v>
          </cell>
          <cell r="BC59">
            <v>202</v>
          </cell>
          <cell r="BD59">
            <v>65</v>
          </cell>
          <cell r="BE59">
            <v>0</v>
          </cell>
          <cell r="BF59">
            <v>25</v>
          </cell>
          <cell r="BG59">
            <v>596</v>
          </cell>
          <cell r="BH59">
            <v>0</v>
          </cell>
          <cell r="BI59">
            <v>68</v>
          </cell>
          <cell r="BJ59">
            <v>0</v>
          </cell>
          <cell r="BK59">
            <v>3131</v>
          </cell>
          <cell r="BL59">
            <v>3131</v>
          </cell>
        </row>
        <row r="60">
          <cell r="C60" t="str">
            <v>A02205</v>
          </cell>
          <cell r="D60" t="str">
            <v>A.2.A.4.5)  Ricavi per prestazioni sanitarie intramoenia - Consulenze (ex art. 55 c.1 lett. c), d) ed ex Art. 57-58) (Asl - Ao,Irccs e Policlinici  della Regione)</v>
          </cell>
          <cell r="E60" t="str">
            <v>2008</v>
          </cell>
          <cell r="F60" t="str">
            <v>C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285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80</v>
          </cell>
          <cell r="AM60">
            <v>16</v>
          </cell>
          <cell r="AP60">
            <v>13</v>
          </cell>
          <cell r="AS60">
            <v>92</v>
          </cell>
          <cell r="AT60">
            <v>317</v>
          </cell>
          <cell r="AU60">
            <v>0</v>
          </cell>
          <cell r="AV60">
            <v>41</v>
          </cell>
          <cell r="AW60">
            <v>0</v>
          </cell>
          <cell r="AX60">
            <v>0</v>
          </cell>
          <cell r="AY60">
            <v>244</v>
          </cell>
          <cell r="AZ60">
            <v>0</v>
          </cell>
          <cell r="BA60">
            <v>17</v>
          </cell>
          <cell r="BB60">
            <v>121</v>
          </cell>
          <cell r="BC60">
            <v>219</v>
          </cell>
          <cell r="BD60">
            <v>30</v>
          </cell>
          <cell r="BE60">
            <v>0</v>
          </cell>
          <cell r="BF60">
            <v>0</v>
          </cell>
          <cell r="BG60">
            <v>7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1482</v>
          </cell>
        </row>
        <row r="61">
          <cell r="C61" t="str">
            <v>A02210</v>
          </cell>
          <cell r="D61" t="str">
            <v>A.2.A.4.6)  Ricavi per prestazioni sanitarie intramoenia – Altro</v>
          </cell>
          <cell r="E61" t="str">
            <v>2008</v>
          </cell>
          <cell r="F61" t="str">
            <v>C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972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346</v>
          </cell>
          <cell r="AE61">
            <v>0</v>
          </cell>
          <cell r="AF61">
            <v>0</v>
          </cell>
          <cell r="AG61">
            <v>807</v>
          </cell>
          <cell r="AH61">
            <v>0</v>
          </cell>
          <cell r="AI61">
            <v>0</v>
          </cell>
          <cell r="AJ61">
            <v>24</v>
          </cell>
          <cell r="AM61">
            <v>83</v>
          </cell>
          <cell r="AP61">
            <v>294</v>
          </cell>
          <cell r="AS61">
            <v>7</v>
          </cell>
          <cell r="AT61">
            <v>8</v>
          </cell>
          <cell r="AU61">
            <v>156</v>
          </cell>
          <cell r="AV61">
            <v>0</v>
          </cell>
          <cell r="AW61">
            <v>958</v>
          </cell>
          <cell r="AX61">
            <v>0</v>
          </cell>
          <cell r="AY61">
            <v>0</v>
          </cell>
          <cell r="AZ61">
            <v>7</v>
          </cell>
          <cell r="BA61">
            <v>6</v>
          </cell>
          <cell r="BB61">
            <v>1</v>
          </cell>
          <cell r="BC61">
            <v>0</v>
          </cell>
          <cell r="BD61">
            <v>0</v>
          </cell>
          <cell r="BE61">
            <v>2</v>
          </cell>
          <cell r="BF61">
            <v>9</v>
          </cell>
          <cell r="BG61">
            <v>205</v>
          </cell>
          <cell r="BH61">
            <v>0</v>
          </cell>
          <cell r="BI61">
            <v>0</v>
          </cell>
          <cell r="BJ61">
            <v>0</v>
          </cell>
          <cell r="BK61">
            <v>3887</v>
          </cell>
          <cell r="BL61">
            <v>3887</v>
          </cell>
        </row>
        <row r="62">
          <cell r="C62" t="str">
            <v>A02215</v>
          </cell>
          <cell r="D62" t="str">
            <v>A.2.A.4.7)  Ricavi per prestazioni sanitarie intramoenia - Altro (Asl - Ao, Irccs e Policlinici  della Regione)</v>
          </cell>
          <cell r="E62" t="str">
            <v>2008</v>
          </cell>
          <cell r="F62" t="str">
            <v>C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28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220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71</v>
          </cell>
          <cell r="AM62">
            <v>211</v>
          </cell>
          <cell r="AP62">
            <v>256</v>
          </cell>
          <cell r="AS62">
            <v>1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110</v>
          </cell>
          <cell r="BF62">
            <v>0</v>
          </cell>
          <cell r="BG62">
            <v>0</v>
          </cell>
          <cell r="BH62">
            <v>103</v>
          </cell>
          <cell r="BI62">
            <v>0</v>
          </cell>
          <cell r="BJ62">
            <v>0</v>
          </cell>
          <cell r="BK62">
            <v>0</v>
          </cell>
          <cell r="BL62">
            <v>1000</v>
          </cell>
        </row>
        <row r="63">
          <cell r="C63" t="str">
            <v>A02220</v>
          </cell>
          <cell r="D63" t="str">
            <v>A.2.B) Ricavi per prestazioni non sanitarie</v>
          </cell>
          <cell r="E63" t="str">
            <v>2008</v>
          </cell>
          <cell r="F63" t="str">
            <v>C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50</v>
          </cell>
          <cell r="M63">
            <v>0</v>
          </cell>
          <cell r="N63">
            <v>0</v>
          </cell>
          <cell r="O63">
            <v>725</v>
          </cell>
          <cell r="P63">
            <v>0</v>
          </cell>
          <cell r="Q63">
            <v>0</v>
          </cell>
          <cell r="R63">
            <v>190</v>
          </cell>
          <cell r="S63">
            <v>0</v>
          </cell>
          <cell r="T63">
            <v>0</v>
          </cell>
          <cell r="U63">
            <v>313</v>
          </cell>
          <cell r="V63">
            <v>0</v>
          </cell>
          <cell r="W63">
            <v>0</v>
          </cell>
          <cell r="X63">
            <v>542</v>
          </cell>
          <cell r="Y63">
            <v>0</v>
          </cell>
          <cell r="Z63">
            <v>0</v>
          </cell>
          <cell r="AA63">
            <v>64</v>
          </cell>
          <cell r="AB63">
            <v>0</v>
          </cell>
          <cell r="AC63">
            <v>0</v>
          </cell>
          <cell r="AD63">
            <v>301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M63">
            <v>451</v>
          </cell>
          <cell r="AP63">
            <v>571</v>
          </cell>
          <cell r="AS63">
            <v>42</v>
          </cell>
          <cell r="AT63">
            <v>274</v>
          </cell>
          <cell r="AU63">
            <v>0</v>
          </cell>
          <cell r="AV63">
            <v>116</v>
          </cell>
          <cell r="AW63">
            <v>0</v>
          </cell>
          <cell r="AX63">
            <v>13</v>
          </cell>
          <cell r="AY63">
            <v>66</v>
          </cell>
          <cell r="AZ63">
            <v>0</v>
          </cell>
          <cell r="BA63">
            <v>42</v>
          </cell>
          <cell r="BB63">
            <v>25</v>
          </cell>
          <cell r="BC63">
            <v>151</v>
          </cell>
          <cell r="BD63">
            <v>11</v>
          </cell>
          <cell r="BE63">
            <v>9</v>
          </cell>
          <cell r="BF63">
            <v>18</v>
          </cell>
          <cell r="BG63">
            <v>227</v>
          </cell>
          <cell r="BH63">
            <v>320</v>
          </cell>
          <cell r="BI63">
            <v>227</v>
          </cell>
          <cell r="BJ63">
            <v>0</v>
          </cell>
          <cell r="BK63">
            <v>4758</v>
          </cell>
          <cell r="BL63">
            <v>4758</v>
          </cell>
        </row>
        <row r="64">
          <cell r="C64" t="str">
            <v>A02225</v>
          </cell>
          <cell r="D64" t="str">
            <v>A.2.C) Altri proventi</v>
          </cell>
          <cell r="E64" t="str">
            <v>2008</v>
          </cell>
          <cell r="F64" t="str">
            <v>C</v>
          </cell>
          <cell r="G64">
            <v>0</v>
          </cell>
          <cell r="H64">
            <v>0</v>
          </cell>
          <cell r="I64">
            <v>511</v>
          </cell>
          <cell r="J64">
            <v>0</v>
          </cell>
          <cell r="K64">
            <v>0</v>
          </cell>
          <cell r="L64">
            <v>137</v>
          </cell>
          <cell r="M64">
            <v>0</v>
          </cell>
          <cell r="N64">
            <v>0</v>
          </cell>
          <cell r="O64">
            <v>248</v>
          </cell>
          <cell r="P64">
            <v>0</v>
          </cell>
          <cell r="Q64">
            <v>0</v>
          </cell>
          <cell r="R64">
            <v>704</v>
          </cell>
          <cell r="S64">
            <v>0</v>
          </cell>
          <cell r="T64">
            <v>0</v>
          </cell>
          <cell r="U64">
            <v>422</v>
          </cell>
          <cell r="V64">
            <v>0</v>
          </cell>
          <cell r="W64">
            <v>0</v>
          </cell>
          <cell r="X64">
            <v>291</v>
          </cell>
          <cell r="Y64">
            <v>0</v>
          </cell>
          <cell r="Z64">
            <v>0</v>
          </cell>
          <cell r="AA64">
            <v>352</v>
          </cell>
          <cell r="AB64">
            <v>0</v>
          </cell>
          <cell r="AC64">
            <v>0</v>
          </cell>
          <cell r="AD64">
            <v>37</v>
          </cell>
          <cell r="AE64">
            <v>0</v>
          </cell>
          <cell r="AF64">
            <v>0</v>
          </cell>
          <cell r="AG64">
            <v>120</v>
          </cell>
          <cell r="AH64">
            <v>0</v>
          </cell>
          <cell r="AI64">
            <v>0</v>
          </cell>
          <cell r="AJ64">
            <v>640</v>
          </cell>
          <cell r="AM64">
            <v>187</v>
          </cell>
          <cell r="AP64">
            <v>189</v>
          </cell>
          <cell r="AS64">
            <v>86</v>
          </cell>
          <cell r="AT64">
            <v>223</v>
          </cell>
          <cell r="AU64">
            <v>100</v>
          </cell>
          <cell r="AV64">
            <v>39</v>
          </cell>
          <cell r="AW64">
            <v>1866</v>
          </cell>
          <cell r="AX64">
            <v>281</v>
          </cell>
          <cell r="AY64">
            <v>369</v>
          </cell>
          <cell r="AZ64">
            <v>23</v>
          </cell>
          <cell r="BA64">
            <v>60</v>
          </cell>
          <cell r="BB64">
            <v>113</v>
          </cell>
          <cell r="BC64">
            <v>162</v>
          </cell>
          <cell r="BD64">
            <v>180</v>
          </cell>
          <cell r="BE64">
            <v>12</v>
          </cell>
          <cell r="BF64">
            <v>11</v>
          </cell>
          <cell r="BG64">
            <v>47</v>
          </cell>
          <cell r="BH64">
            <v>202</v>
          </cell>
          <cell r="BI64">
            <v>343</v>
          </cell>
          <cell r="BJ64">
            <v>56</v>
          </cell>
          <cell r="BK64">
            <v>8011</v>
          </cell>
          <cell r="BL64">
            <v>8011</v>
          </cell>
        </row>
        <row r="65">
          <cell r="C65" t="str">
            <v>A02230</v>
          </cell>
          <cell r="D65" t="str">
            <v>A.2.C.1)  Proventi non sanitari</v>
          </cell>
          <cell r="E65" t="str">
            <v>2008</v>
          </cell>
          <cell r="F65" t="str">
            <v>C</v>
          </cell>
          <cell r="G65">
            <v>0</v>
          </cell>
          <cell r="H65">
            <v>0</v>
          </cell>
          <cell r="I65">
            <v>489</v>
          </cell>
          <cell r="J65">
            <v>0</v>
          </cell>
          <cell r="K65">
            <v>0</v>
          </cell>
          <cell r="L65">
            <v>12</v>
          </cell>
          <cell r="M65">
            <v>0</v>
          </cell>
          <cell r="N65">
            <v>0</v>
          </cell>
          <cell r="O65">
            <v>66</v>
          </cell>
          <cell r="P65">
            <v>0</v>
          </cell>
          <cell r="Q65">
            <v>0</v>
          </cell>
          <cell r="R65">
            <v>58</v>
          </cell>
          <cell r="S65">
            <v>0</v>
          </cell>
          <cell r="T65">
            <v>0</v>
          </cell>
          <cell r="U65">
            <v>212</v>
          </cell>
          <cell r="V65">
            <v>0</v>
          </cell>
          <cell r="W65">
            <v>0</v>
          </cell>
          <cell r="X65">
            <v>70</v>
          </cell>
          <cell r="Y65">
            <v>0</v>
          </cell>
          <cell r="Z65">
            <v>0</v>
          </cell>
          <cell r="AA65">
            <v>194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92</v>
          </cell>
          <cell r="AH65">
            <v>0</v>
          </cell>
          <cell r="AI65">
            <v>0</v>
          </cell>
          <cell r="AJ65">
            <v>317</v>
          </cell>
          <cell r="AM65">
            <v>72</v>
          </cell>
          <cell r="AP65">
            <v>89</v>
          </cell>
          <cell r="AS65">
            <v>72</v>
          </cell>
          <cell r="AT65">
            <v>180</v>
          </cell>
          <cell r="AU65">
            <v>53</v>
          </cell>
          <cell r="AV65">
            <v>39</v>
          </cell>
          <cell r="AW65">
            <v>1866</v>
          </cell>
          <cell r="AX65">
            <v>249</v>
          </cell>
          <cell r="AY65">
            <v>294</v>
          </cell>
          <cell r="AZ65">
            <v>12</v>
          </cell>
          <cell r="BA65">
            <v>47</v>
          </cell>
          <cell r="BB65">
            <v>106</v>
          </cell>
          <cell r="BC65">
            <v>88</v>
          </cell>
          <cell r="BD65">
            <v>179</v>
          </cell>
          <cell r="BE65">
            <v>12</v>
          </cell>
          <cell r="BF65">
            <v>0</v>
          </cell>
          <cell r="BG65">
            <v>46</v>
          </cell>
          <cell r="BH65">
            <v>166</v>
          </cell>
          <cell r="BI65">
            <v>79</v>
          </cell>
          <cell r="BJ65">
            <v>34</v>
          </cell>
          <cell r="BK65">
            <v>5193</v>
          </cell>
          <cell r="BL65">
            <v>5193</v>
          </cell>
        </row>
        <row r="66">
          <cell r="C66" t="str">
            <v>A02235</v>
          </cell>
          <cell r="D66" t="str">
            <v>A.2.C.1.1) Affitti attivi ed altri proventi da attività immobiliari</v>
          </cell>
          <cell r="E66" t="str">
            <v>2008</v>
          </cell>
          <cell r="F66" t="str">
            <v>C</v>
          </cell>
          <cell r="G66">
            <v>0</v>
          </cell>
          <cell r="H66">
            <v>0</v>
          </cell>
          <cell r="I66">
            <v>61</v>
          </cell>
          <cell r="J66">
            <v>0</v>
          </cell>
          <cell r="K66">
            <v>0</v>
          </cell>
          <cell r="L66">
            <v>12</v>
          </cell>
          <cell r="M66">
            <v>0</v>
          </cell>
          <cell r="N66">
            <v>0</v>
          </cell>
          <cell r="O66">
            <v>66</v>
          </cell>
          <cell r="P66">
            <v>0</v>
          </cell>
          <cell r="Q66">
            <v>0</v>
          </cell>
          <cell r="R66">
            <v>58</v>
          </cell>
          <cell r="S66">
            <v>0</v>
          </cell>
          <cell r="T66">
            <v>0</v>
          </cell>
          <cell r="U66">
            <v>212</v>
          </cell>
          <cell r="V66">
            <v>0</v>
          </cell>
          <cell r="W66">
            <v>0</v>
          </cell>
          <cell r="X66">
            <v>70</v>
          </cell>
          <cell r="Y66">
            <v>0</v>
          </cell>
          <cell r="Z66">
            <v>0</v>
          </cell>
          <cell r="AA66">
            <v>7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86</v>
          </cell>
          <cell r="AH66">
            <v>0</v>
          </cell>
          <cell r="AI66">
            <v>0</v>
          </cell>
          <cell r="AJ66">
            <v>132</v>
          </cell>
          <cell r="AM66">
            <v>49</v>
          </cell>
          <cell r="AP66">
            <v>89</v>
          </cell>
          <cell r="AS66">
            <v>4</v>
          </cell>
          <cell r="AT66">
            <v>84</v>
          </cell>
          <cell r="AU66">
            <v>53</v>
          </cell>
          <cell r="AV66">
            <v>29</v>
          </cell>
          <cell r="AW66">
            <v>1823</v>
          </cell>
          <cell r="AX66">
            <v>249</v>
          </cell>
          <cell r="AY66">
            <v>294</v>
          </cell>
          <cell r="AZ66">
            <v>9</v>
          </cell>
          <cell r="BA66">
            <v>41</v>
          </cell>
          <cell r="BB66">
            <v>84</v>
          </cell>
          <cell r="BC66">
            <v>88</v>
          </cell>
          <cell r="BD66">
            <v>4</v>
          </cell>
          <cell r="BE66">
            <v>6</v>
          </cell>
          <cell r="BF66">
            <v>0</v>
          </cell>
          <cell r="BG66">
            <v>0</v>
          </cell>
          <cell r="BH66">
            <v>138</v>
          </cell>
          <cell r="BI66">
            <v>79</v>
          </cell>
          <cell r="BJ66">
            <v>32</v>
          </cell>
          <cell r="BK66">
            <v>3859</v>
          </cell>
          <cell r="BL66">
            <v>3859</v>
          </cell>
        </row>
        <row r="67">
          <cell r="C67" t="str">
            <v>A02239</v>
          </cell>
          <cell r="D67" t="str">
            <v>A.2.C.1.2) Altro</v>
          </cell>
          <cell r="E67" t="str">
            <v>2008</v>
          </cell>
          <cell r="F67" t="str">
            <v>C</v>
          </cell>
          <cell r="G67">
            <v>0</v>
          </cell>
          <cell r="H67">
            <v>0</v>
          </cell>
          <cell r="I67">
            <v>428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187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6</v>
          </cell>
          <cell r="AH67">
            <v>0</v>
          </cell>
          <cell r="AI67">
            <v>0</v>
          </cell>
          <cell r="AJ67">
            <v>185</v>
          </cell>
          <cell r="AM67">
            <v>23</v>
          </cell>
          <cell r="AP67">
            <v>0</v>
          </cell>
          <cell r="AS67">
            <v>68</v>
          </cell>
          <cell r="AT67">
            <v>96</v>
          </cell>
          <cell r="AU67">
            <v>0</v>
          </cell>
          <cell r="AV67">
            <v>10</v>
          </cell>
          <cell r="AW67">
            <v>43</v>
          </cell>
          <cell r="AX67">
            <v>0</v>
          </cell>
          <cell r="AY67">
            <v>0</v>
          </cell>
          <cell r="AZ67">
            <v>3</v>
          </cell>
          <cell r="BA67">
            <v>6</v>
          </cell>
          <cell r="BB67">
            <v>22</v>
          </cell>
          <cell r="BC67">
            <v>0</v>
          </cell>
          <cell r="BD67">
            <v>175</v>
          </cell>
          <cell r="BE67">
            <v>6</v>
          </cell>
          <cell r="BF67">
            <v>0</v>
          </cell>
          <cell r="BG67">
            <v>46</v>
          </cell>
          <cell r="BH67">
            <v>28</v>
          </cell>
          <cell r="BI67">
            <v>0</v>
          </cell>
          <cell r="BJ67">
            <v>2</v>
          </cell>
          <cell r="BK67">
            <v>1334</v>
          </cell>
          <cell r="BL67">
            <v>1334</v>
          </cell>
        </row>
        <row r="68">
          <cell r="C68" t="str">
            <v>A02240</v>
          </cell>
          <cell r="D68" t="str">
            <v>A.2.C.2) Altri proventi diversi</v>
          </cell>
          <cell r="E68" t="str">
            <v>2008</v>
          </cell>
          <cell r="F68" t="str">
            <v>C</v>
          </cell>
          <cell r="G68">
            <v>0</v>
          </cell>
          <cell r="H68">
            <v>0</v>
          </cell>
          <cell r="I68">
            <v>22</v>
          </cell>
          <cell r="J68">
            <v>0</v>
          </cell>
          <cell r="K68">
            <v>0</v>
          </cell>
          <cell r="L68">
            <v>125</v>
          </cell>
          <cell r="M68">
            <v>0</v>
          </cell>
          <cell r="N68">
            <v>0</v>
          </cell>
          <cell r="O68">
            <v>182</v>
          </cell>
          <cell r="P68">
            <v>0</v>
          </cell>
          <cell r="Q68">
            <v>0</v>
          </cell>
          <cell r="R68">
            <v>646</v>
          </cell>
          <cell r="S68">
            <v>0</v>
          </cell>
          <cell r="T68">
            <v>0</v>
          </cell>
          <cell r="U68">
            <v>210</v>
          </cell>
          <cell r="V68">
            <v>0</v>
          </cell>
          <cell r="W68">
            <v>0</v>
          </cell>
          <cell r="X68">
            <v>221</v>
          </cell>
          <cell r="Y68">
            <v>0</v>
          </cell>
          <cell r="Z68">
            <v>0</v>
          </cell>
          <cell r="AA68">
            <v>158</v>
          </cell>
          <cell r="AB68">
            <v>0</v>
          </cell>
          <cell r="AC68">
            <v>0</v>
          </cell>
          <cell r="AD68">
            <v>37</v>
          </cell>
          <cell r="AE68">
            <v>0</v>
          </cell>
          <cell r="AF68">
            <v>0</v>
          </cell>
          <cell r="AG68">
            <v>28</v>
          </cell>
          <cell r="AH68">
            <v>0</v>
          </cell>
          <cell r="AI68">
            <v>0</v>
          </cell>
          <cell r="AJ68">
            <v>323</v>
          </cell>
          <cell r="AM68">
            <v>115</v>
          </cell>
          <cell r="AP68">
            <v>100</v>
          </cell>
          <cell r="AS68">
            <v>14</v>
          </cell>
          <cell r="AT68">
            <v>43</v>
          </cell>
          <cell r="AU68">
            <v>47</v>
          </cell>
          <cell r="AV68">
            <v>0</v>
          </cell>
          <cell r="AW68">
            <v>0</v>
          </cell>
          <cell r="AX68">
            <v>32</v>
          </cell>
          <cell r="AY68">
            <v>75</v>
          </cell>
          <cell r="AZ68">
            <v>11</v>
          </cell>
          <cell r="BA68">
            <v>13</v>
          </cell>
          <cell r="BB68">
            <v>7</v>
          </cell>
          <cell r="BC68">
            <v>74</v>
          </cell>
          <cell r="BD68">
            <v>1</v>
          </cell>
          <cell r="BE68">
            <v>0</v>
          </cell>
          <cell r="BF68">
            <v>11</v>
          </cell>
          <cell r="BG68">
            <v>1</v>
          </cell>
          <cell r="BH68">
            <v>36</v>
          </cell>
          <cell r="BI68">
            <v>264</v>
          </cell>
          <cell r="BJ68">
            <v>22</v>
          </cell>
          <cell r="BK68">
            <v>2818</v>
          </cell>
          <cell r="BL68">
            <v>2818</v>
          </cell>
        </row>
        <row r="69">
          <cell r="C69" t="str">
            <v>A03000</v>
          </cell>
          <cell r="D69" t="str">
            <v>A.3)  Concorsi, recuperi e rimborsi per attività tipiche</v>
          </cell>
          <cell r="E69" t="str">
            <v>2008</v>
          </cell>
          <cell r="F69" t="str">
            <v>C</v>
          </cell>
          <cell r="G69">
            <v>0</v>
          </cell>
          <cell r="H69">
            <v>0</v>
          </cell>
          <cell r="I69">
            <v>3199</v>
          </cell>
          <cell r="J69">
            <v>0</v>
          </cell>
          <cell r="L69">
            <v>766</v>
          </cell>
          <cell r="M69">
            <v>0</v>
          </cell>
          <cell r="N69">
            <v>0</v>
          </cell>
          <cell r="O69">
            <v>9326</v>
          </cell>
          <cell r="P69">
            <v>0</v>
          </cell>
          <cell r="Q69">
            <v>0</v>
          </cell>
          <cell r="R69">
            <v>1652</v>
          </cell>
          <cell r="S69">
            <v>0</v>
          </cell>
          <cell r="T69">
            <v>0</v>
          </cell>
          <cell r="U69">
            <v>5728</v>
          </cell>
          <cell r="V69">
            <v>0</v>
          </cell>
          <cell r="W69">
            <v>0</v>
          </cell>
          <cell r="X69">
            <v>16194</v>
          </cell>
          <cell r="Y69">
            <v>0</v>
          </cell>
          <cell r="Z69">
            <v>0</v>
          </cell>
          <cell r="AA69">
            <v>4044</v>
          </cell>
          <cell r="AB69">
            <v>0</v>
          </cell>
          <cell r="AC69">
            <v>0</v>
          </cell>
          <cell r="AD69">
            <v>3407</v>
          </cell>
          <cell r="AE69">
            <v>0</v>
          </cell>
          <cell r="AF69">
            <v>0</v>
          </cell>
          <cell r="AG69">
            <v>5026</v>
          </cell>
          <cell r="AH69">
            <v>0</v>
          </cell>
          <cell r="AI69">
            <v>0</v>
          </cell>
          <cell r="AJ69">
            <v>791</v>
          </cell>
          <cell r="AM69">
            <v>793</v>
          </cell>
          <cell r="AP69">
            <v>2613</v>
          </cell>
          <cell r="AS69">
            <v>155</v>
          </cell>
          <cell r="AT69">
            <v>497</v>
          </cell>
          <cell r="AU69">
            <v>199</v>
          </cell>
          <cell r="AV69">
            <v>2076</v>
          </cell>
          <cell r="AW69">
            <v>814</v>
          </cell>
          <cell r="AX69">
            <v>462</v>
          </cell>
          <cell r="AY69">
            <v>643</v>
          </cell>
          <cell r="AZ69">
            <v>599</v>
          </cell>
          <cell r="BA69">
            <v>815</v>
          </cell>
          <cell r="BB69">
            <v>1615</v>
          </cell>
          <cell r="BC69">
            <v>771</v>
          </cell>
          <cell r="BD69">
            <v>1216</v>
          </cell>
          <cell r="BE69">
            <v>862</v>
          </cell>
          <cell r="BF69">
            <v>1138</v>
          </cell>
          <cell r="BG69">
            <v>7066</v>
          </cell>
          <cell r="BH69">
            <v>284</v>
          </cell>
          <cell r="BI69">
            <v>133</v>
          </cell>
          <cell r="BJ69">
            <v>49</v>
          </cell>
          <cell r="BK69">
            <v>49529</v>
          </cell>
          <cell r="BL69">
            <v>72933</v>
          </cell>
        </row>
        <row r="70">
          <cell r="C70" t="str">
            <v>A03005</v>
          </cell>
          <cell r="D70" t="str">
            <v>A.3.A) Rimborsi assicurativi</v>
          </cell>
          <cell r="E70" t="str">
            <v>2008</v>
          </cell>
          <cell r="F70" t="str">
            <v>C</v>
          </cell>
          <cell r="G70">
            <v>0</v>
          </cell>
          <cell r="H70">
            <v>0</v>
          </cell>
          <cell r="I70">
            <v>0</v>
          </cell>
          <cell r="L70">
            <v>51</v>
          </cell>
          <cell r="O70">
            <v>0</v>
          </cell>
          <cell r="R70">
            <v>59</v>
          </cell>
          <cell r="U70">
            <v>68</v>
          </cell>
          <cell r="X70">
            <v>296</v>
          </cell>
          <cell r="AA70">
            <v>6</v>
          </cell>
          <cell r="AD70">
            <v>186</v>
          </cell>
          <cell r="AG70">
            <v>0</v>
          </cell>
          <cell r="AJ70">
            <v>41</v>
          </cell>
          <cell r="AM70">
            <v>0</v>
          </cell>
          <cell r="AP70">
            <v>1</v>
          </cell>
          <cell r="AS70">
            <v>89</v>
          </cell>
          <cell r="AT70">
            <v>71</v>
          </cell>
          <cell r="AU70">
            <v>78</v>
          </cell>
          <cell r="AV70">
            <v>0</v>
          </cell>
          <cell r="AW70">
            <v>0</v>
          </cell>
          <cell r="AX70">
            <v>38</v>
          </cell>
          <cell r="AY70">
            <v>11</v>
          </cell>
          <cell r="AZ70">
            <v>40</v>
          </cell>
          <cell r="BA70">
            <v>140</v>
          </cell>
          <cell r="BB70">
            <v>0</v>
          </cell>
          <cell r="BC70">
            <v>43</v>
          </cell>
          <cell r="BD70">
            <v>93</v>
          </cell>
          <cell r="BE70">
            <v>45</v>
          </cell>
          <cell r="BF70">
            <v>97</v>
          </cell>
          <cell r="BG70">
            <v>32</v>
          </cell>
          <cell r="BH70">
            <v>0</v>
          </cell>
          <cell r="BI70">
            <v>58</v>
          </cell>
          <cell r="BJ70">
            <v>1</v>
          </cell>
          <cell r="BK70">
            <v>1544</v>
          </cell>
          <cell r="BL70">
            <v>1544</v>
          </cell>
        </row>
        <row r="71">
          <cell r="C71" t="str">
            <v>A03010</v>
          </cell>
          <cell r="D71" t="str">
            <v>A.3.B) Altri concorsi, recuperi e rimborsi per attività tipiche</v>
          </cell>
          <cell r="E71" t="str">
            <v>2008</v>
          </cell>
          <cell r="F71" t="str">
            <v>C</v>
          </cell>
          <cell r="G71">
            <v>0</v>
          </cell>
          <cell r="H71">
            <v>0</v>
          </cell>
          <cell r="I71">
            <v>3199</v>
          </cell>
          <cell r="L71">
            <v>715</v>
          </cell>
          <cell r="O71">
            <v>9326</v>
          </cell>
          <cell r="R71">
            <v>1593</v>
          </cell>
          <cell r="U71">
            <v>5660</v>
          </cell>
          <cell r="X71">
            <v>15898</v>
          </cell>
          <cell r="AA71">
            <v>4038</v>
          </cell>
          <cell r="AD71">
            <v>3221</v>
          </cell>
          <cell r="AG71">
            <v>5026</v>
          </cell>
          <cell r="AJ71">
            <v>750</v>
          </cell>
          <cell r="AM71">
            <v>793</v>
          </cell>
          <cell r="AP71">
            <v>2612</v>
          </cell>
          <cell r="AS71">
            <v>66</v>
          </cell>
          <cell r="AT71">
            <v>426</v>
          </cell>
          <cell r="AU71">
            <v>121</v>
          </cell>
          <cell r="AV71">
            <v>2076</v>
          </cell>
          <cell r="AW71">
            <v>814</v>
          </cell>
          <cell r="AX71">
            <v>424</v>
          </cell>
          <cell r="AY71">
            <v>632</v>
          </cell>
          <cell r="AZ71">
            <v>559</v>
          </cell>
          <cell r="BA71">
            <v>675</v>
          </cell>
          <cell r="BB71">
            <v>1615</v>
          </cell>
          <cell r="BC71">
            <v>728</v>
          </cell>
          <cell r="BD71">
            <v>1123</v>
          </cell>
          <cell r="BE71">
            <v>817</v>
          </cell>
          <cell r="BF71">
            <v>1041</v>
          </cell>
          <cell r="BG71">
            <v>7034</v>
          </cell>
          <cell r="BH71">
            <v>284</v>
          </cell>
          <cell r="BI71">
            <v>75</v>
          </cell>
          <cell r="BJ71">
            <v>48</v>
          </cell>
          <cell r="BK71">
            <v>47985</v>
          </cell>
          <cell r="BL71">
            <v>71389</v>
          </cell>
        </row>
        <row r="72">
          <cell r="C72" t="str">
            <v>A03015</v>
          </cell>
          <cell r="D72" t="str">
            <v>A.3.B.1) Concorsi, recuperi e rimborsi v/Asl-AO, IRCCS, Policlinici della Regione</v>
          </cell>
          <cell r="E72" t="str">
            <v>2008</v>
          </cell>
          <cell r="F72" t="str">
            <v>C</v>
          </cell>
          <cell r="G72">
            <v>0</v>
          </cell>
          <cell r="H72">
            <v>0</v>
          </cell>
          <cell r="I72">
            <v>217</v>
          </cell>
          <cell r="L72">
            <v>96</v>
          </cell>
          <cell r="O72">
            <v>1220</v>
          </cell>
          <cell r="R72">
            <v>177</v>
          </cell>
          <cell r="U72">
            <v>202</v>
          </cell>
          <cell r="X72">
            <v>2399</v>
          </cell>
          <cell r="AA72">
            <v>1815</v>
          </cell>
          <cell r="AD72">
            <v>1534</v>
          </cell>
          <cell r="AG72">
            <v>2039</v>
          </cell>
          <cell r="AJ72">
            <v>0</v>
          </cell>
          <cell r="AM72">
            <v>423</v>
          </cell>
          <cell r="AP72">
            <v>1255</v>
          </cell>
          <cell r="AS72">
            <v>0</v>
          </cell>
          <cell r="AT72">
            <v>107</v>
          </cell>
          <cell r="AU72">
            <v>0</v>
          </cell>
          <cell r="AV72">
            <v>1515</v>
          </cell>
          <cell r="AW72">
            <v>487</v>
          </cell>
          <cell r="AX72">
            <v>249</v>
          </cell>
          <cell r="AY72">
            <v>493</v>
          </cell>
          <cell r="AZ72">
            <v>527</v>
          </cell>
          <cell r="BA72">
            <v>665</v>
          </cell>
          <cell r="BB72">
            <v>1087</v>
          </cell>
          <cell r="BC72">
            <v>616</v>
          </cell>
          <cell r="BD72">
            <v>980</v>
          </cell>
          <cell r="BE72">
            <v>691</v>
          </cell>
          <cell r="BF72">
            <v>611</v>
          </cell>
          <cell r="BG72">
            <v>1627</v>
          </cell>
          <cell r="BH72">
            <v>77</v>
          </cell>
          <cell r="BI72">
            <v>21</v>
          </cell>
          <cell r="BJ72">
            <v>26</v>
          </cell>
          <cell r="BK72">
            <v>0</v>
          </cell>
          <cell r="BL72">
            <v>21156</v>
          </cell>
        </row>
        <row r="73">
          <cell r="C73" t="str">
            <v>A03020</v>
          </cell>
          <cell r="D73" t="str">
            <v>A.3.B.1.1) Rimborso degli oneri stipendiali del personale dipendente dell' azienda in posizione di comando in Asl-AO, IRCCS, Policlinici della Regione</v>
          </cell>
          <cell r="E73" t="str">
            <v>2008</v>
          </cell>
          <cell r="F73" t="str">
            <v>C</v>
          </cell>
          <cell r="G73">
            <v>0</v>
          </cell>
          <cell r="H73">
            <v>0</v>
          </cell>
          <cell r="I73">
            <v>0</v>
          </cell>
          <cell r="L73">
            <v>0</v>
          </cell>
          <cell r="O73">
            <v>0</v>
          </cell>
          <cell r="R73">
            <v>0</v>
          </cell>
          <cell r="U73">
            <v>0</v>
          </cell>
          <cell r="X73">
            <v>204</v>
          </cell>
          <cell r="AA73">
            <v>0</v>
          </cell>
          <cell r="AD73">
            <v>0</v>
          </cell>
          <cell r="AG73">
            <v>22</v>
          </cell>
          <cell r="AJ73">
            <v>0</v>
          </cell>
          <cell r="AM73">
            <v>0</v>
          </cell>
          <cell r="AP73">
            <v>0</v>
          </cell>
          <cell r="AS73">
            <v>0</v>
          </cell>
          <cell r="AT73">
            <v>107</v>
          </cell>
          <cell r="AU73">
            <v>0</v>
          </cell>
          <cell r="AV73">
            <v>88</v>
          </cell>
          <cell r="AW73">
            <v>0</v>
          </cell>
          <cell r="AX73">
            <v>43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781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1245</v>
          </cell>
        </row>
        <row r="74">
          <cell r="C74" t="str">
            <v>A03025</v>
          </cell>
          <cell r="D74" t="str">
            <v>A.3.B.1.2) Rimborsi per acquisto beni da parte di  Asl-AO, IRCCS, Policlinici della Regione</v>
          </cell>
          <cell r="E74" t="str">
            <v>2008</v>
          </cell>
          <cell r="F74" t="str">
            <v>C</v>
          </cell>
          <cell r="G74">
            <v>0</v>
          </cell>
          <cell r="H74">
            <v>0</v>
          </cell>
          <cell r="I74">
            <v>0</v>
          </cell>
          <cell r="L74">
            <v>0</v>
          </cell>
          <cell r="O74">
            <v>0</v>
          </cell>
          <cell r="R74">
            <v>0</v>
          </cell>
          <cell r="U74">
            <v>0</v>
          </cell>
          <cell r="X74">
            <v>0</v>
          </cell>
          <cell r="AA74">
            <v>0</v>
          </cell>
          <cell r="AD74">
            <v>0</v>
          </cell>
          <cell r="AG74">
            <v>0</v>
          </cell>
          <cell r="AJ74">
            <v>0</v>
          </cell>
          <cell r="AM74">
            <v>0</v>
          </cell>
          <cell r="AP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</row>
        <row r="75">
          <cell r="C75" t="str">
            <v>A03030</v>
          </cell>
          <cell r="D75" t="str">
            <v>A.3.B.1.3) Altri concorsi, recuperi e rimborsi per attività tipiche  da parte di Asl-AO , IRCCS, Policlinici della Regione</v>
          </cell>
          <cell r="E75" t="str">
            <v>2008</v>
          </cell>
          <cell r="F75" t="str">
            <v>C</v>
          </cell>
          <cell r="G75">
            <v>0</v>
          </cell>
          <cell r="H75">
            <v>0</v>
          </cell>
          <cell r="I75">
            <v>217</v>
          </cell>
          <cell r="L75">
            <v>96</v>
          </cell>
          <cell r="O75">
            <v>1220</v>
          </cell>
          <cell r="R75">
            <v>177</v>
          </cell>
          <cell r="U75">
            <v>202</v>
          </cell>
          <cell r="X75">
            <v>2195</v>
          </cell>
          <cell r="AA75">
            <v>1815</v>
          </cell>
          <cell r="AD75">
            <v>1534</v>
          </cell>
          <cell r="AG75">
            <v>2017</v>
          </cell>
          <cell r="AJ75">
            <v>0</v>
          </cell>
          <cell r="AM75">
            <v>423</v>
          </cell>
          <cell r="AP75">
            <v>1255</v>
          </cell>
          <cell r="AS75">
            <v>0</v>
          </cell>
          <cell r="AT75">
            <v>0</v>
          </cell>
          <cell r="AU75">
            <v>0</v>
          </cell>
          <cell r="AV75">
            <v>1427</v>
          </cell>
          <cell r="AW75">
            <v>487</v>
          </cell>
          <cell r="AX75">
            <v>206</v>
          </cell>
          <cell r="AY75">
            <v>493</v>
          </cell>
          <cell r="AZ75">
            <v>527</v>
          </cell>
          <cell r="BA75">
            <v>665</v>
          </cell>
          <cell r="BB75">
            <v>1087</v>
          </cell>
          <cell r="BC75">
            <v>616</v>
          </cell>
          <cell r="BD75">
            <v>980</v>
          </cell>
          <cell r="BE75">
            <v>691</v>
          </cell>
          <cell r="BF75">
            <v>611</v>
          </cell>
          <cell r="BG75">
            <v>846</v>
          </cell>
          <cell r="BH75">
            <v>77</v>
          </cell>
          <cell r="BI75">
            <v>21</v>
          </cell>
          <cell r="BJ75">
            <v>26</v>
          </cell>
          <cell r="BK75">
            <v>0</v>
          </cell>
          <cell r="BL75">
            <v>19911</v>
          </cell>
        </row>
        <row r="76">
          <cell r="C76" t="str">
            <v>A03035</v>
          </cell>
          <cell r="D76" t="str">
            <v>A.3.B.2) Concorsi, recuperi e rimborsi v/altri Enti Pubblici</v>
          </cell>
          <cell r="E76" t="str">
            <v>2008</v>
          </cell>
          <cell r="F76" t="str">
            <v>C</v>
          </cell>
          <cell r="G76">
            <v>0</v>
          </cell>
          <cell r="H76">
            <v>0</v>
          </cell>
          <cell r="I76">
            <v>0</v>
          </cell>
          <cell r="L76">
            <v>6</v>
          </cell>
          <cell r="O76">
            <v>907</v>
          </cell>
          <cell r="R76">
            <v>100</v>
          </cell>
          <cell r="U76">
            <v>260</v>
          </cell>
          <cell r="X76">
            <v>7649</v>
          </cell>
          <cell r="AA76">
            <v>1069</v>
          </cell>
          <cell r="AD76">
            <v>13</v>
          </cell>
          <cell r="AG76">
            <v>581</v>
          </cell>
          <cell r="AJ76">
            <v>0</v>
          </cell>
          <cell r="AM76">
            <v>294</v>
          </cell>
          <cell r="AP76">
            <v>140</v>
          </cell>
          <cell r="AS76">
            <v>16</v>
          </cell>
          <cell r="AT76">
            <v>0</v>
          </cell>
          <cell r="AU76">
            <v>0</v>
          </cell>
          <cell r="AV76">
            <v>228</v>
          </cell>
          <cell r="AW76">
            <v>101</v>
          </cell>
          <cell r="AX76">
            <v>175</v>
          </cell>
          <cell r="AY76">
            <v>116</v>
          </cell>
          <cell r="AZ76">
            <v>0</v>
          </cell>
          <cell r="BA76">
            <v>0</v>
          </cell>
          <cell r="BB76">
            <v>217</v>
          </cell>
          <cell r="BC76">
            <v>0</v>
          </cell>
          <cell r="BD76">
            <v>103</v>
          </cell>
          <cell r="BE76">
            <v>0</v>
          </cell>
          <cell r="BF76">
            <v>0</v>
          </cell>
          <cell r="BG76">
            <v>4920</v>
          </cell>
          <cell r="BH76">
            <v>174</v>
          </cell>
          <cell r="BI76">
            <v>7</v>
          </cell>
          <cell r="BJ76">
            <v>0</v>
          </cell>
          <cell r="BK76">
            <v>17076</v>
          </cell>
          <cell r="BL76">
            <v>17076</v>
          </cell>
        </row>
        <row r="77">
          <cell r="C77" t="str">
            <v>A03040</v>
          </cell>
          <cell r="D77" t="str">
            <v>A.3.B.2.1) Rimborso degli oneri stipendiali del personale  dipendente dell'azienda in posizione di comando v/altri Enti Pubblici</v>
          </cell>
          <cell r="E77" t="str">
            <v>2008</v>
          </cell>
          <cell r="F77" t="str">
            <v>C</v>
          </cell>
          <cell r="G77">
            <v>0</v>
          </cell>
          <cell r="H77">
            <v>0</v>
          </cell>
          <cell r="I77">
            <v>0</v>
          </cell>
          <cell r="L77">
            <v>2</v>
          </cell>
          <cell r="O77">
            <v>111</v>
          </cell>
          <cell r="R77">
            <v>98</v>
          </cell>
          <cell r="U77">
            <v>0</v>
          </cell>
          <cell r="X77">
            <v>7648</v>
          </cell>
          <cell r="AA77">
            <v>0</v>
          </cell>
          <cell r="AD77">
            <v>0</v>
          </cell>
          <cell r="AG77">
            <v>50</v>
          </cell>
          <cell r="AJ77">
            <v>0</v>
          </cell>
          <cell r="AM77">
            <v>25</v>
          </cell>
          <cell r="AP77">
            <v>0</v>
          </cell>
          <cell r="AS77">
            <v>16</v>
          </cell>
          <cell r="AT77">
            <v>0</v>
          </cell>
          <cell r="AU77">
            <v>0</v>
          </cell>
          <cell r="AV77">
            <v>197</v>
          </cell>
          <cell r="AW77">
            <v>101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1</v>
          </cell>
          <cell r="BC77">
            <v>0</v>
          </cell>
          <cell r="BD77">
            <v>40</v>
          </cell>
          <cell r="BE77">
            <v>0</v>
          </cell>
          <cell r="BF77">
            <v>0</v>
          </cell>
          <cell r="BG77">
            <v>44</v>
          </cell>
          <cell r="BH77">
            <v>0</v>
          </cell>
          <cell r="BI77">
            <v>0</v>
          </cell>
          <cell r="BJ77">
            <v>0</v>
          </cell>
          <cell r="BK77">
            <v>8333</v>
          </cell>
          <cell r="BL77">
            <v>8333</v>
          </cell>
        </row>
        <row r="78">
          <cell r="C78" t="str">
            <v>A03045</v>
          </cell>
          <cell r="D78" t="str">
            <v>A.3.B.2.2) Rimborsi per acquisto beni v/altri Enti Pubblici</v>
          </cell>
          <cell r="E78" t="str">
            <v>2008</v>
          </cell>
          <cell r="F78" t="str">
            <v>C</v>
          </cell>
          <cell r="G78">
            <v>0</v>
          </cell>
          <cell r="H78">
            <v>0</v>
          </cell>
          <cell r="I78">
            <v>0</v>
          </cell>
          <cell r="L78">
            <v>0</v>
          </cell>
          <cell r="O78">
            <v>0</v>
          </cell>
          <cell r="R78">
            <v>0</v>
          </cell>
          <cell r="U78">
            <v>0</v>
          </cell>
          <cell r="X78">
            <v>1</v>
          </cell>
          <cell r="AA78">
            <v>0</v>
          </cell>
          <cell r="AD78">
            <v>0</v>
          </cell>
          <cell r="AG78">
            <v>0</v>
          </cell>
          <cell r="AJ78">
            <v>0</v>
          </cell>
          <cell r="AM78">
            <v>0</v>
          </cell>
          <cell r="AP78">
            <v>20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21</v>
          </cell>
          <cell r="BL78">
            <v>21</v>
          </cell>
        </row>
        <row r="79">
          <cell r="C79" t="str">
            <v>A03050</v>
          </cell>
          <cell r="D79" t="str">
            <v>A.3.B.2.3) Altri concorsi, recuperi e rimborsi per attività tipiche v/Altri Enti Pubblici</v>
          </cell>
          <cell r="E79" t="str">
            <v>2008</v>
          </cell>
          <cell r="F79" t="str">
            <v>C</v>
          </cell>
          <cell r="G79">
            <v>0</v>
          </cell>
          <cell r="H79">
            <v>0</v>
          </cell>
          <cell r="I79">
            <v>0</v>
          </cell>
          <cell r="L79">
            <v>4</v>
          </cell>
          <cell r="O79">
            <v>796</v>
          </cell>
          <cell r="R79">
            <v>2</v>
          </cell>
          <cell r="U79">
            <v>260</v>
          </cell>
          <cell r="X79">
            <v>0</v>
          </cell>
          <cell r="AA79">
            <v>1069</v>
          </cell>
          <cell r="AD79">
            <v>13</v>
          </cell>
          <cell r="AG79">
            <v>531</v>
          </cell>
          <cell r="AJ79">
            <v>0</v>
          </cell>
          <cell r="AM79">
            <v>269</v>
          </cell>
          <cell r="AP79">
            <v>120</v>
          </cell>
          <cell r="AS79">
            <v>0</v>
          </cell>
          <cell r="AT79">
            <v>0</v>
          </cell>
          <cell r="AU79">
            <v>0</v>
          </cell>
          <cell r="AV79">
            <v>31</v>
          </cell>
          <cell r="AW79">
            <v>0</v>
          </cell>
          <cell r="AX79">
            <v>175</v>
          </cell>
          <cell r="AY79">
            <v>116</v>
          </cell>
          <cell r="AZ79">
            <v>0</v>
          </cell>
          <cell r="BA79">
            <v>0</v>
          </cell>
          <cell r="BB79">
            <v>216</v>
          </cell>
          <cell r="BC79">
            <v>0</v>
          </cell>
          <cell r="BD79">
            <v>63</v>
          </cell>
          <cell r="BE79">
            <v>0</v>
          </cell>
          <cell r="BF79">
            <v>0</v>
          </cell>
          <cell r="BG79">
            <v>4876</v>
          </cell>
          <cell r="BH79">
            <v>174</v>
          </cell>
          <cell r="BI79">
            <v>7</v>
          </cell>
          <cell r="BJ79">
            <v>0</v>
          </cell>
          <cell r="BK79">
            <v>8722</v>
          </cell>
          <cell r="BL79">
            <v>8722</v>
          </cell>
        </row>
        <row r="80">
          <cell r="C80" t="str">
            <v>A03055</v>
          </cell>
          <cell r="D80" t="str">
            <v>A.3.B.3) Concorsi, recuperi e rimborsi v/Regione</v>
          </cell>
          <cell r="E80" t="str">
            <v>2008</v>
          </cell>
          <cell r="F80" t="str">
            <v>C</v>
          </cell>
          <cell r="G80">
            <v>0</v>
          </cell>
          <cell r="H80">
            <v>0</v>
          </cell>
          <cell r="I80">
            <v>0</v>
          </cell>
          <cell r="L80">
            <v>0</v>
          </cell>
          <cell r="O80">
            <v>0</v>
          </cell>
          <cell r="R80">
            <v>96</v>
          </cell>
          <cell r="U80">
            <v>0</v>
          </cell>
          <cell r="X80">
            <v>298</v>
          </cell>
          <cell r="AA80">
            <v>0</v>
          </cell>
          <cell r="AD80">
            <v>0</v>
          </cell>
          <cell r="AG80">
            <v>0</v>
          </cell>
          <cell r="AJ80">
            <v>409</v>
          </cell>
          <cell r="AM80">
            <v>0</v>
          </cell>
          <cell r="AP80">
            <v>821</v>
          </cell>
          <cell r="AS80">
            <v>0</v>
          </cell>
          <cell r="AT80">
            <v>271</v>
          </cell>
          <cell r="AU80">
            <v>0</v>
          </cell>
          <cell r="AV80">
            <v>132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194</v>
          </cell>
          <cell r="BC80">
            <v>0</v>
          </cell>
          <cell r="BD80">
            <v>0</v>
          </cell>
          <cell r="BE80">
            <v>0</v>
          </cell>
          <cell r="BF80">
            <v>1</v>
          </cell>
          <cell r="BG80">
            <v>26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2248</v>
          </cell>
        </row>
        <row r="81">
          <cell r="C81" t="str">
            <v>A03060</v>
          </cell>
          <cell r="D81" t="str">
            <v>A.3.B.3.1) Rimborso degli oneri stipendiali del personale dell'azienda in posizione di comando v/Regione</v>
          </cell>
          <cell r="E81" t="str">
            <v>2008</v>
          </cell>
          <cell r="F81" t="str">
            <v>C</v>
          </cell>
          <cell r="G81">
            <v>0</v>
          </cell>
          <cell r="H81">
            <v>0</v>
          </cell>
          <cell r="I81">
            <v>0</v>
          </cell>
          <cell r="L81">
            <v>0</v>
          </cell>
          <cell r="O81">
            <v>0</v>
          </cell>
          <cell r="R81">
            <v>93</v>
          </cell>
          <cell r="U81">
            <v>0</v>
          </cell>
          <cell r="X81">
            <v>297</v>
          </cell>
          <cell r="AA81">
            <v>0</v>
          </cell>
          <cell r="AD81">
            <v>0</v>
          </cell>
          <cell r="AG81">
            <v>0</v>
          </cell>
          <cell r="AJ81">
            <v>317</v>
          </cell>
          <cell r="AM81">
            <v>0</v>
          </cell>
          <cell r="AP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14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194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26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941</v>
          </cell>
        </row>
        <row r="82">
          <cell r="C82" t="str">
            <v>A03065</v>
          </cell>
          <cell r="D82" t="str">
            <v>A.3.B.3.2) Altri concorsi, recuperi e rimborsi per attività tipiche v/Regione</v>
          </cell>
          <cell r="E82" t="str">
            <v>2008</v>
          </cell>
          <cell r="F82" t="str">
            <v>C</v>
          </cell>
          <cell r="G82">
            <v>0</v>
          </cell>
          <cell r="H82">
            <v>0</v>
          </cell>
          <cell r="I82">
            <v>0</v>
          </cell>
          <cell r="L82">
            <v>0</v>
          </cell>
          <cell r="O82">
            <v>0</v>
          </cell>
          <cell r="R82">
            <v>3</v>
          </cell>
          <cell r="U82">
            <v>0</v>
          </cell>
          <cell r="X82">
            <v>1</v>
          </cell>
          <cell r="AA82">
            <v>0</v>
          </cell>
          <cell r="AD82">
            <v>0</v>
          </cell>
          <cell r="AG82">
            <v>0</v>
          </cell>
          <cell r="AJ82">
            <v>92</v>
          </cell>
          <cell r="AM82">
            <v>0</v>
          </cell>
          <cell r="AP82">
            <v>821</v>
          </cell>
          <cell r="AS82">
            <v>0</v>
          </cell>
          <cell r="AT82">
            <v>271</v>
          </cell>
          <cell r="AU82">
            <v>0</v>
          </cell>
          <cell r="AV82">
            <v>118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1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1307</v>
          </cell>
        </row>
        <row r="83">
          <cell r="C83" t="str">
            <v>A03070</v>
          </cell>
          <cell r="D83" t="str">
            <v>A.3.B.4) Concorsi, recuperi e rimborsi v/privati</v>
          </cell>
          <cell r="E83" t="str">
            <v>2008</v>
          </cell>
          <cell r="F83" t="str">
            <v>C</v>
          </cell>
          <cell r="G83">
            <v>0</v>
          </cell>
          <cell r="H83">
            <v>0</v>
          </cell>
          <cell r="I83">
            <v>2982</v>
          </cell>
          <cell r="L83">
            <v>613</v>
          </cell>
          <cell r="O83">
            <v>7199</v>
          </cell>
          <cell r="R83">
            <v>1220</v>
          </cell>
          <cell r="U83">
            <v>5198</v>
          </cell>
          <cell r="X83">
            <v>5552</v>
          </cell>
          <cell r="AA83">
            <v>1154</v>
          </cell>
          <cell r="AD83">
            <v>1674</v>
          </cell>
          <cell r="AG83">
            <v>2406</v>
          </cell>
          <cell r="AJ83">
            <v>341</v>
          </cell>
          <cell r="AM83">
            <v>76</v>
          </cell>
          <cell r="AP83">
            <v>396</v>
          </cell>
          <cell r="AS83">
            <v>50</v>
          </cell>
          <cell r="AT83">
            <v>48</v>
          </cell>
          <cell r="AU83">
            <v>121</v>
          </cell>
          <cell r="AV83">
            <v>201</v>
          </cell>
          <cell r="AW83">
            <v>226</v>
          </cell>
          <cell r="AX83">
            <v>0</v>
          </cell>
          <cell r="AY83">
            <v>23</v>
          </cell>
          <cell r="AZ83">
            <v>32</v>
          </cell>
          <cell r="BA83">
            <v>10</v>
          </cell>
          <cell r="BB83">
            <v>117</v>
          </cell>
          <cell r="BC83">
            <v>112</v>
          </cell>
          <cell r="BD83">
            <v>40</v>
          </cell>
          <cell r="BE83">
            <v>126</v>
          </cell>
          <cell r="BF83">
            <v>429</v>
          </cell>
          <cell r="BG83">
            <v>461</v>
          </cell>
          <cell r="BH83">
            <v>33</v>
          </cell>
          <cell r="BI83">
            <v>47</v>
          </cell>
          <cell r="BJ83">
            <v>22</v>
          </cell>
          <cell r="BK83">
            <v>30909</v>
          </cell>
          <cell r="BL83">
            <v>30909</v>
          </cell>
        </row>
        <row r="84">
          <cell r="C84" t="str">
            <v>A03075</v>
          </cell>
          <cell r="D84" t="str">
            <v>A.3.B.4.1) Rimborso da Aziende Farmaceutiche per Pay Back</v>
          </cell>
          <cell r="E84" t="str">
            <v>2008</v>
          </cell>
          <cell r="F84" t="str">
            <v>C</v>
          </cell>
          <cell r="G84">
            <v>0</v>
          </cell>
          <cell r="H84">
            <v>0</v>
          </cell>
          <cell r="I84">
            <v>1656</v>
          </cell>
          <cell r="L84">
            <v>498</v>
          </cell>
          <cell r="O84">
            <v>4899</v>
          </cell>
          <cell r="R84">
            <v>924</v>
          </cell>
          <cell r="U84">
            <v>3816</v>
          </cell>
          <cell r="X84">
            <v>3733</v>
          </cell>
          <cell r="AA84">
            <v>497</v>
          </cell>
          <cell r="AD84">
            <v>1155</v>
          </cell>
          <cell r="AG84">
            <v>1059</v>
          </cell>
          <cell r="AJ84">
            <v>0</v>
          </cell>
          <cell r="AM84">
            <v>0</v>
          </cell>
          <cell r="AP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18237</v>
          </cell>
          <cell r="BL84">
            <v>18237</v>
          </cell>
        </row>
        <row r="85">
          <cell r="C85" t="str">
            <v>A03080</v>
          </cell>
          <cell r="D85" t="str">
            <v>A.3.B.4.2) Altri concorsi, recuperi e rimborsi verso privati</v>
          </cell>
          <cell r="E85" t="str">
            <v>2008</v>
          </cell>
          <cell r="F85" t="str">
            <v>C</v>
          </cell>
          <cell r="G85">
            <v>0</v>
          </cell>
          <cell r="H85">
            <v>0</v>
          </cell>
          <cell r="I85">
            <v>1326</v>
          </cell>
          <cell r="L85">
            <v>115</v>
          </cell>
          <cell r="O85">
            <v>2300</v>
          </cell>
          <cell r="R85">
            <v>296</v>
          </cell>
          <cell r="U85">
            <v>1382</v>
          </cell>
          <cell r="X85">
            <v>1819</v>
          </cell>
          <cell r="AA85">
            <v>657</v>
          </cell>
          <cell r="AD85">
            <v>519</v>
          </cell>
          <cell r="AG85">
            <v>1347</v>
          </cell>
          <cell r="AJ85">
            <v>341</v>
          </cell>
          <cell r="AM85">
            <v>76</v>
          </cell>
          <cell r="AP85">
            <v>396</v>
          </cell>
          <cell r="AS85">
            <v>50</v>
          </cell>
          <cell r="AT85">
            <v>48</v>
          </cell>
          <cell r="AU85">
            <v>121</v>
          </cell>
          <cell r="AV85">
            <v>201</v>
          </cell>
          <cell r="AW85">
            <v>226</v>
          </cell>
          <cell r="AX85">
            <v>0</v>
          </cell>
          <cell r="AY85">
            <v>23</v>
          </cell>
          <cell r="AZ85">
            <v>32</v>
          </cell>
          <cell r="BA85">
            <v>10</v>
          </cell>
          <cell r="BB85">
            <v>117</v>
          </cell>
          <cell r="BC85">
            <v>112</v>
          </cell>
          <cell r="BD85">
            <v>40</v>
          </cell>
          <cell r="BE85">
            <v>126</v>
          </cell>
          <cell r="BF85">
            <v>429</v>
          </cell>
          <cell r="BG85">
            <v>461</v>
          </cell>
          <cell r="BH85">
            <v>33</v>
          </cell>
          <cell r="BI85">
            <v>47</v>
          </cell>
          <cell r="BJ85">
            <v>22</v>
          </cell>
          <cell r="BK85">
            <v>12672</v>
          </cell>
          <cell r="BL85">
            <v>12672</v>
          </cell>
        </row>
        <row r="86">
          <cell r="C86" t="str">
            <v>A04000</v>
          </cell>
          <cell r="D86" t="str">
            <v>A.4) Compartecipazione alla spesa per prestazioni sanitarie (ticket)</v>
          </cell>
          <cell r="E86" t="str">
            <v>2008</v>
          </cell>
          <cell r="F86" t="str">
            <v>C</v>
          </cell>
          <cell r="G86">
            <v>0</v>
          </cell>
          <cell r="H86">
            <v>0</v>
          </cell>
          <cell r="I86">
            <v>788</v>
          </cell>
          <cell r="L86">
            <v>1341</v>
          </cell>
          <cell r="O86">
            <v>3294</v>
          </cell>
          <cell r="R86">
            <v>1238</v>
          </cell>
          <cell r="U86">
            <v>4665</v>
          </cell>
          <cell r="X86">
            <v>5078</v>
          </cell>
          <cell r="AA86">
            <v>2113</v>
          </cell>
          <cell r="AD86">
            <v>1825</v>
          </cell>
          <cell r="AG86">
            <v>1995</v>
          </cell>
          <cell r="AJ86">
            <v>1224</v>
          </cell>
          <cell r="AM86">
            <v>1884</v>
          </cell>
          <cell r="AP86">
            <v>1503</v>
          </cell>
          <cell r="AS86">
            <v>596</v>
          </cell>
          <cell r="AT86">
            <v>882</v>
          </cell>
          <cell r="AU86">
            <v>738</v>
          </cell>
          <cell r="AV86">
            <v>1161</v>
          </cell>
          <cell r="AW86">
            <v>237</v>
          </cell>
          <cell r="AX86">
            <v>622</v>
          </cell>
          <cell r="AY86">
            <v>393</v>
          </cell>
          <cell r="AZ86">
            <v>261</v>
          </cell>
          <cell r="BA86">
            <v>358</v>
          </cell>
          <cell r="BB86">
            <v>563</v>
          </cell>
          <cell r="BC86">
            <v>775</v>
          </cell>
          <cell r="BD86">
            <v>844</v>
          </cell>
          <cell r="BE86">
            <v>660</v>
          </cell>
          <cell r="BF86">
            <v>411</v>
          </cell>
          <cell r="BG86">
            <v>1325</v>
          </cell>
          <cell r="BH86">
            <v>1726</v>
          </cell>
          <cell r="BI86">
            <v>1238</v>
          </cell>
          <cell r="BJ86">
            <v>409</v>
          </cell>
          <cell r="BK86">
            <v>40147</v>
          </cell>
          <cell r="BL86">
            <v>40147</v>
          </cell>
        </row>
        <row r="87">
          <cell r="C87" t="str">
            <v>A04005</v>
          </cell>
          <cell r="D87" t="str">
            <v>A.4.A) Compartecipazione alla spesa per prestazioni sanitarie - Ticket sulle prestazioni di specialistica ambulatoriale</v>
          </cell>
          <cell r="E87" t="str">
            <v>2008</v>
          </cell>
          <cell r="F87" t="str">
            <v>C</v>
          </cell>
          <cell r="G87">
            <v>0</v>
          </cell>
          <cell r="H87">
            <v>0</v>
          </cell>
          <cell r="I87">
            <v>783</v>
          </cell>
          <cell r="L87">
            <v>1338</v>
          </cell>
          <cell r="O87">
            <v>3292</v>
          </cell>
          <cell r="R87">
            <v>1238</v>
          </cell>
          <cell r="U87">
            <v>4586</v>
          </cell>
          <cell r="X87">
            <v>4113</v>
          </cell>
          <cell r="AA87">
            <v>1912</v>
          </cell>
          <cell r="AD87">
            <v>1793</v>
          </cell>
          <cell r="AG87">
            <v>1955</v>
          </cell>
          <cell r="AJ87">
            <v>1213</v>
          </cell>
          <cell r="AM87">
            <v>1880</v>
          </cell>
          <cell r="AP87">
            <v>1487</v>
          </cell>
          <cell r="AS87">
            <v>594</v>
          </cell>
          <cell r="AT87">
            <v>878</v>
          </cell>
          <cell r="AU87">
            <v>710</v>
          </cell>
          <cell r="AV87">
            <v>1141</v>
          </cell>
          <cell r="AW87">
            <v>237</v>
          </cell>
          <cell r="AX87">
            <v>620</v>
          </cell>
          <cell r="AY87">
            <v>378</v>
          </cell>
          <cell r="AZ87">
            <v>242</v>
          </cell>
          <cell r="BA87">
            <v>346</v>
          </cell>
          <cell r="BB87">
            <v>561</v>
          </cell>
          <cell r="BC87">
            <v>765</v>
          </cell>
          <cell r="BD87">
            <v>835</v>
          </cell>
          <cell r="BE87">
            <v>617</v>
          </cell>
          <cell r="BF87">
            <v>408</v>
          </cell>
          <cell r="BG87">
            <v>999</v>
          </cell>
          <cell r="BH87">
            <v>1718</v>
          </cell>
          <cell r="BI87">
            <v>1232</v>
          </cell>
          <cell r="BJ87">
            <v>0</v>
          </cell>
          <cell r="BK87">
            <v>37871</v>
          </cell>
          <cell r="BL87">
            <v>37871</v>
          </cell>
        </row>
        <row r="88">
          <cell r="C88" t="str">
            <v>A04010</v>
          </cell>
          <cell r="D88" t="str">
            <v>A.4.B) Compartecipazione alla spesa per prestazioni sanitarie - Ticket sul pronto soccorso</v>
          </cell>
          <cell r="E88" t="str">
            <v>2008</v>
          </cell>
          <cell r="F88" t="str">
            <v>C</v>
          </cell>
          <cell r="G88">
            <v>0</v>
          </cell>
          <cell r="H88">
            <v>0</v>
          </cell>
          <cell r="I88">
            <v>5</v>
          </cell>
          <cell r="L88">
            <v>3</v>
          </cell>
          <cell r="O88">
            <v>2</v>
          </cell>
          <cell r="R88">
            <v>0</v>
          </cell>
          <cell r="U88">
            <v>79</v>
          </cell>
          <cell r="X88">
            <v>5</v>
          </cell>
          <cell r="AA88">
            <v>51</v>
          </cell>
          <cell r="AD88">
            <v>20</v>
          </cell>
          <cell r="AG88">
            <v>40</v>
          </cell>
          <cell r="AJ88">
            <v>11</v>
          </cell>
          <cell r="AM88">
            <v>4</v>
          </cell>
          <cell r="AP88">
            <v>16</v>
          </cell>
          <cell r="AS88">
            <v>2</v>
          </cell>
          <cell r="AT88">
            <v>4</v>
          </cell>
          <cell r="AU88">
            <v>28</v>
          </cell>
          <cell r="AV88">
            <v>20</v>
          </cell>
          <cell r="AW88">
            <v>0</v>
          </cell>
          <cell r="AX88">
            <v>2</v>
          </cell>
          <cell r="AY88">
            <v>15</v>
          </cell>
          <cell r="AZ88">
            <v>19</v>
          </cell>
          <cell r="BA88">
            <v>2</v>
          </cell>
          <cell r="BB88">
            <v>2</v>
          </cell>
          <cell r="BC88">
            <v>10</v>
          </cell>
          <cell r="BD88">
            <v>9</v>
          </cell>
          <cell r="BE88">
            <v>43</v>
          </cell>
          <cell r="BF88">
            <v>3</v>
          </cell>
          <cell r="BG88">
            <v>1</v>
          </cell>
          <cell r="BH88">
            <v>8</v>
          </cell>
          <cell r="BI88">
            <v>6</v>
          </cell>
          <cell r="BJ88">
            <v>0</v>
          </cell>
          <cell r="BK88">
            <v>410</v>
          </cell>
          <cell r="BL88">
            <v>410</v>
          </cell>
        </row>
        <row r="89">
          <cell r="C89" t="str">
            <v>A04015</v>
          </cell>
          <cell r="D89" t="str">
            <v>A.4.C) Compartecipazione alla spesa per prestazioni sanitarie (ticket)- Altro</v>
          </cell>
          <cell r="E89" t="str">
            <v>2008</v>
          </cell>
          <cell r="F89" t="str">
            <v>C</v>
          </cell>
          <cell r="G89">
            <v>0</v>
          </cell>
          <cell r="H89">
            <v>0</v>
          </cell>
          <cell r="I89">
            <v>0</v>
          </cell>
          <cell r="L89">
            <v>0</v>
          </cell>
          <cell r="O89">
            <v>0</v>
          </cell>
          <cell r="R89">
            <v>0</v>
          </cell>
          <cell r="U89">
            <v>0</v>
          </cell>
          <cell r="X89">
            <v>960</v>
          </cell>
          <cell r="AA89">
            <v>150</v>
          </cell>
          <cell r="AD89">
            <v>12</v>
          </cell>
          <cell r="AG89">
            <v>0</v>
          </cell>
          <cell r="AJ89">
            <v>0</v>
          </cell>
          <cell r="AM89">
            <v>0</v>
          </cell>
          <cell r="AP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10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325</v>
          </cell>
          <cell r="BH89">
            <v>0</v>
          </cell>
          <cell r="BI89">
            <v>0</v>
          </cell>
          <cell r="BJ89">
            <v>409</v>
          </cell>
          <cell r="BK89">
            <v>1866</v>
          </cell>
          <cell r="BL89">
            <v>1866</v>
          </cell>
        </row>
        <row r="90">
          <cell r="C90" t="str">
            <v>A05000</v>
          </cell>
          <cell r="D90" t="str">
            <v>A.5)  Costi capitalizzati</v>
          </cell>
          <cell r="E90" t="str">
            <v>2008</v>
          </cell>
          <cell r="F90" t="str">
            <v>C</v>
          </cell>
          <cell r="G90">
            <v>0</v>
          </cell>
          <cell r="H90">
            <v>0</v>
          </cell>
          <cell r="I90">
            <v>2802</v>
          </cell>
          <cell r="L90">
            <v>3188</v>
          </cell>
          <cell r="O90">
            <v>5181</v>
          </cell>
          <cell r="R90">
            <v>3568</v>
          </cell>
          <cell r="U90">
            <v>13615</v>
          </cell>
          <cell r="X90">
            <v>8013</v>
          </cell>
          <cell r="AA90">
            <v>1062</v>
          </cell>
          <cell r="AD90">
            <v>3072</v>
          </cell>
          <cell r="AG90">
            <v>2314</v>
          </cell>
          <cell r="AJ90">
            <v>11501</v>
          </cell>
          <cell r="AM90">
            <v>7286</v>
          </cell>
          <cell r="AP90">
            <v>2634</v>
          </cell>
          <cell r="AS90">
            <v>1678</v>
          </cell>
          <cell r="AT90">
            <v>4194</v>
          </cell>
          <cell r="AU90">
            <v>7668</v>
          </cell>
          <cell r="AV90">
            <v>3075</v>
          </cell>
          <cell r="AW90">
            <v>1446</v>
          </cell>
          <cell r="AX90">
            <v>932</v>
          </cell>
          <cell r="AY90">
            <v>1201</v>
          </cell>
          <cell r="AZ90">
            <v>679</v>
          </cell>
          <cell r="BA90">
            <v>1103</v>
          </cell>
          <cell r="BB90">
            <v>1955</v>
          </cell>
          <cell r="BC90">
            <v>280</v>
          </cell>
          <cell r="BD90">
            <v>1829</v>
          </cell>
          <cell r="BE90">
            <v>1182</v>
          </cell>
          <cell r="BF90">
            <v>2073</v>
          </cell>
          <cell r="BG90">
            <v>1198</v>
          </cell>
          <cell r="BH90">
            <v>3355</v>
          </cell>
          <cell r="BI90">
            <v>2810</v>
          </cell>
          <cell r="BJ90">
            <v>271</v>
          </cell>
          <cell r="BK90">
            <v>101165</v>
          </cell>
          <cell r="BL90">
            <v>101165</v>
          </cell>
        </row>
        <row r="91">
          <cell r="C91" t="str">
            <v>A05005</v>
          </cell>
          <cell r="D91" t="str">
            <v>A.5.A)  Costi capitalizzati da utilizzo finanziamenti per investimenti // [Costi Sterilizzati]</v>
          </cell>
          <cell r="E91" t="str">
            <v>2008</v>
          </cell>
          <cell r="F91" t="str">
            <v>C</v>
          </cell>
          <cell r="G91">
            <v>0</v>
          </cell>
          <cell r="H91">
            <v>0</v>
          </cell>
          <cell r="I91">
            <v>2802</v>
          </cell>
          <cell r="L91">
            <v>3188</v>
          </cell>
          <cell r="O91">
            <v>5165</v>
          </cell>
          <cell r="R91">
            <v>3568</v>
          </cell>
          <cell r="U91">
            <v>13615</v>
          </cell>
          <cell r="X91">
            <v>8013</v>
          </cell>
          <cell r="AA91">
            <v>1062</v>
          </cell>
          <cell r="AD91">
            <v>3072</v>
          </cell>
          <cell r="AG91">
            <v>2314</v>
          </cell>
          <cell r="AJ91">
            <v>11501</v>
          </cell>
          <cell r="AM91">
            <v>7286</v>
          </cell>
          <cell r="AP91">
            <v>2634</v>
          </cell>
          <cell r="AS91">
            <v>1678</v>
          </cell>
          <cell r="AT91">
            <v>4194</v>
          </cell>
          <cell r="AU91">
            <v>7668</v>
          </cell>
          <cell r="AV91">
            <v>3075</v>
          </cell>
          <cell r="AW91">
            <v>1446</v>
          </cell>
          <cell r="AX91">
            <v>932</v>
          </cell>
          <cell r="AY91">
            <v>1201</v>
          </cell>
          <cell r="AZ91">
            <v>679</v>
          </cell>
          <cell r="BA91">
            <v>1103</v>
          </cell>
          <cell r="BB91">
            <v>1955</v>
          </cell>
          <cell r="BC91">
            <v>280</v>
          </cell>
          <cell r="BD91">
            <v>1829</v>
          </cell>
          <cell r="BE91">
            <v>1182</v>
          </cell>
          <cell r="BF91">
            <v>2073</v>
          </cell>
          <cell r="BG91">
            <v>1198</v>
          </cell>
          <cell r="BH91">
            <v>3355</v>
          </cell>
          <cell r="BI91">
            <v>2810</v>
          </cell>
          <cell r="BJ91">
            <v>271</v>
          </cell>
          <cell r="BK91">
            <v>101149</v>
          </cell>
          <cell r="BL91">
            <v>101149</v>
          </cell>
        </row>
        <row r="92">
          <cell r="C92" t="str">
            <v>A05010</v>
          </cell>
          <cell r="D92" t="str">
            <v>A.5.A.1) Costi capitalizzati da utilizzo finanziamenti per investimenti da Regione</v>
          </cell>
          <cell r="E92" t="str">
            <v>2008</v>
          </cell>
          <cell r="F92" t="str">
            <v>C</v>
          </cell>
          <cell r="G92">
            <v>0</v>
          </cell>
          <cell r="H92">
            <v>0</v>
          </cell>
          <cell r="I92">
            <v>2802</v>
          </cell>
          <cell r="L92">
            <v>3188</v>
          </cell>
          <cell r="O92">
            <v>5165</v>
          </cell>
          <cell r="R92">
            <v>3516</v>
          </cell>
          <cell r="U92">
            <v>13615</v>
          </cell>
          <cell r="X92">
            <v>8013</v>
          </cell>
          <cell r="AA92">
            <v>1062</v>
          </cell>
          <cell r="AD92">
            <v>3072</v>
          </cell>
          <cell r="AG92">
            <v>2314</v>
          </cell>
          <cell r="AJ92">
            <v>11501</v>
          </cell>
          <cell r="AM92">
            <v>348</v>
          </cell>
          <cell r="AP92">
            <v>2594</v>
          </cell>
          <cell r="AS92">
            <v>1678</v>
          </cell>
          <cell r="AT92">
            <v>4176</v>
          </cell>
          <cell r="AU92">
            <v>3895</v>
          </cell>
          <cell r="AV92">
            <v>2077</v>
          </cell>
          <cell r="AW92">
            <v>1446</v>
          </cell>
          <cell r="AX92">
            <v>932</v>
          </cell>
          <cell r="AY92">
            <v>1180</v>
          </cell>
          <cell r="AZ92">
            <v>650</v>
          </cell>
          <cell r="BA92">
            <v>475</v>
          </cell>
          <cell r="BB92">
            <v>0</v>
          </cell>
          <cell r="BC92">
            <v>207</v>
          </cell>
          <cell r="BD92">
            <v>1093</v>
          </cell>
          <cell r="BE92">
            <v>924</v>
          </cell>
          <cell r="BF92">
            <v>2073</v>
          </cell>
          <cell r="BG92">
            <v>1198</v>
          </cell>
          <cell r="BH92">
            <v>0</v>
          </cell>
          <cell r="BI92">
            <v>439</v>
          </cell>
          <cell r="BJ92">
            <v>271</v>
          </cell>
          <cell r="BK92">
            <v>79904</v>
          </cell>
          <cell r="BL92">
            <v>79904</v>
          </cell>
        </row>
        <row r="93">
          <cell r="C93" t="str">
            <v>A05015</v>
          </cell>
          <cell r="D93" t="str">
            <v>A.5.A.2) Costi capitalizzati da utilizzo finanziamenti per investimenti dallo Stato</v>
          </cell>
          <cell r="E93" t="str">
            <v>2008</v>
          </cell>
          <cell r="F93" t="str">
            <v>C</v>
          </cell>
          <cell r="G93">
            <v>0</v>
          </cell>
          <cell r="H93">
            <v>0</v>
          </cell>
          <cell r="I93">
            <v>0</v>
          </cell>
          <cell r="L93">
            <v>0</v>
          </cell>
          <cell r="O93">
            <v>0</v>
          </cell>
          <cell r="R93">
            <v>0</v>
          </cell>
          <cell r="U93">
            <v>0</v>
          </cell>
          <cell r="X93">
            <v>0</v>
          </cell>
          <cell r="AA93">
            <v>0</v>
          </cell>
          <cell r="AD93">
            <v>0</v>
          </cell>
          <cell r="AG93">
            <v>0</v>
          </cell>
          <cell r="AJ93">
            <v>0</v>
          </cell>
          <cell r="AM93">
            <v>4277</v>
          </cell>
          <cell r="AP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618</v>
          </cell>
          <cell r="BB93">
            <v>1873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119</v>
          </cell>
          <cell r="BJ93">
            <v>0</v>
          </cell>
          <cell r="BK93">
            <v>6887</v>
          </cell>
          <cell r="BL93">
            <v>6887</v>
          </cell>
        </row>
        <row r="94">
          <cell r="C94" t="str">
            <v>A05020</v>
          </cell>
          <cell r="D94" t="str">
            <v>A.5.A.3) Costi capitalizzati da utilizzo altre poste del patrimonio netto</v>
          </cell>
          <cell r="E94" t="str">
            <v>2008</v>
          </cell>
          <cell r="F94" t="str">
            <v>C</v>
          </cell>
          <cell r="G94">
            <v>0</v>
          </cell>
          <cell r="H94">
            <v>0</v>
          </cell>
          <cell r="I94">
            <v>0</v>
          </cell>
          <cell r="L94">
            <v>0</v>
          </cell>
          <cell r="O94">
            <v>0</v>
          </cell>
          <cell r="R94">
            <v>52</v>
          </cell>
          <cell r="U94">
            <v>0</v>
          </cell>
          <cell r="X94">
            <v>0</v>
          </cell>
          <cell r="AA94">
            <v>0</v>
          </cell>
          <cell r="AD94">
            <v>0</v>
          </cell>
          <cell r="AG94">
            <v>0</v>
          </cell>
          <cell r="AJ94">
            <v>0</v>
          </cell>
          <cell r="AM94">
            <v>2661</v>
          </cell>
          <cell r="AP94">
            <v>40</v>
          </cell>
          <cell r="AS94">
            <v>0</v>
          </cell>
          <cell r="AT94">
            <v>18</v>
          </cell>
          <cell r="AU94">
            <v>3773</v>
          </cell>
          <cell r="AV94">
            <v>998</v>
          </cell>
          <cell r="AW94">
            <v>0</v>
          </cell>
          <cell r="AX94">
            <v>0</v>
          </cell>
          <cell r="AY94">
            <v>21</v>
          </cell>
          <cell r="AZ94">
            <v>29</v>
          </cell>
          <cell r="BA94">
            <v>10</v>
          </cell>
          <cell r="BB94">
            <v>82</v>
          </cell>
          <cell r="BC94">
            <v>73</v>
          </cell>
          <cell r="BD94">
            <v>736</v>
          </cell>
          <cell r="BE94">
            <v>258</v>
          </cell>
          <cell r="BF94">
            <v>0</v>
          </cell>
          <cell r="BG94">
            <v>0</v>
          </cell>
          <cell r="BH94">
            <v>3355</v>
          </cell>
          <cell r="BI94">
            <v>2252</v>
          </cell>
          <cell r="BJ94">
            <v>0</v>
          </cell>
          <cell r="BK94">
            <v>14358</v>
          </cell>
          <cell r="BL94">
            <v>14358</v>
          </cell>
        </row>
        <row r="95">
          <cell r="C95" t="str">
            <v>A05025</v>
          </cell>
          <cell r="D95" t="str">
            <v>A.5.B)  Costi capitalizzati per costi sostenuti in economia</v>
          </cell>
          <cell r="E95" t="str">
            <v>2008</v>
          </cell>
          <cell r="F95" t="str">
            <v>C</v>
          </cell>
          <cell r="G95">
            <v>0</v>
          </cell>
          <cell r="H95">
            <v>0</v>
          </cell>
          <cell r="I95">
            <v>0</v>
          </cell>
          <cell r="L95">
            <v>0</v>
          </cell>
          <cell r="O95">
            <v>16</v>
          </cell>
          <cell r="R95">
            <v>0</v>
          </cell>
          <cell r="U95">
            <v>0</v>
          </cell>
          <cell r="X95">
            <v>0</v>
          </cell>
          <cell r="AA95">
            <v>0</v>
          </cell>
          <cell r="AD95">
            <v>0</v>
          </cell>
          <cell r="AG95">
            <v>0</v>
          </cell>
          <cell r="AJ95">
            <v>0</v>
          </cell>
          <cell r="AM95">
            <v>0</v>
          </cell>
          <cell r="AP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16</v>
          </cell>
          <cell r="BL95">
            <v>16</v>
          </cell>
        </row>
        <row r="96">
          <cell r="C96" t="str">
            <v>A99999</v>
          </cell>
          <cell r="D96" t="str">
            <v>Totale valore della produzione (A)</v>
          </cell>
          <cell r="E96" t="str">
            <v>2008</v>
          </cell>
          <cell r="F96" t="str">
            <v>C</v>
          </cell>
          <cell r="G96">
            <v>0</v>
          </cell>
          <cell r="H96">
            <v>463117</v>
          </cell>
          <cell r="I96">
            <v>645545</v>
          </cell>
          <cell r="L96">
            <v>403034</v>
          </cell>
          <cell r="O96">
            <v>1589834</v>
          </cell>
          <cell r="R96">
            <v>294546</v>
          </cell>
          <cell r="U96">
            <v>1115678</v>
          </cell>
          <cell r="X96">
            <v>1806394</v>
          </cell>
          <cell r="AA96">
            <v>451421</v>
          </cell>
          <cell r="AD96">
            <v>594052</v>
          </cell>
          <cell r="AG96">
            <v>634998</v>
          </cell>
          <cell r="AJ96">
            <v>291240</v>
          </cell>
          <cell r="AM96">
            <v>213333</v>
          </cell>
          <cell r="AP96">
            <v>235014</v>
          </cell>
          <cell r="AS96">
            <v>87226</v>
          </cell>
          <cell r="AT96">
            <v>164563</v>
          </cell>
          <cell r="AU96">
            <v>108515</v>
          </cell>
          <cell r="AV96">
            <v>115324</v>
          </cell>
          <cell r="AW96">
            <v>72852</v>
          </cell>
          <cell r="AX96">
            <v>69334</v>
          </cell>
          <cell r="AY96">
            <v>55211</v>
          </cell>
          <cell r="AZ96">
            <v>40614</v>
          </cell>
          <cell r="BA96">
            <v>49227</v>
          </cell>
          <cell r="BB96">
            <v>126910</v>
          </cell>
          <cell r="BC96">
            <v>93692</v>
          </cell>
          <cell r="BD96">
            <v>92114</v>
          </cell>
          <cell r="BE96">
            <v>80193</v>
          </cell>
          <cell r="BF96">
            <v>63307</v>
          </cell>
          <cell r="BG96">
            <v>192469</v>
          </cell>
          <cell r="BH96">
            <v>165366</v>
          </cell>
          <cell r="BI96">
            <v>94858</v>
          </cell>
          <cell r="BJ96">
            <v>18429</v>
          </cell>
          <cell r="BK96">
            <v>8444309</v>
          </cell>
          <cell r="BL96">
            <v>10428410</v>
          </cell>
        </row>
        <row r="97">
          <cell r="C97" t="str">
            <v>B01000</v>
          </cell>
          <cell r="D97" t="str">
            <v>B.1)  Acquisti di beni</v>
          </cell>
          <cell r="E97" t="str">
            <v>2008</v>
          </cell>
          <cell r="F97" t="str">
            <v>C</v>
          </cell>
          <cell r="G97">
            <v>0</v>
          </cell>
          <cell r="H97">
            <v>1770</v>
          </cell>
          <cell r="I97">
            <v>25100</v>
          </cell>
          <cell r="L97">
            <v>11985</v>
          </cell>
          <cell r="O97">
            <v>76839</v>
          </cell>
          <cell r="R97">
            <v>15951</v>
          </cell>
          <cell r="U97">
            <v>70148</v>
          </cell>
          <cell r="X97">
            <v>61619</v>
          </cell>
          <cell r="AA97">
            <v>32444</v>
          </cell>
          <cell r="AD97">
            <v>41614</v>
          </cell>
          <cell r="AG97">
            <v>34391</v>
          </cell>
          <cell r="AJ97">
            <v>63298</v>
          </cell>
          <cell r="AM97">
            <v>39865</v>
          </cell>
          <cell r="AP97">
            <v>63251</v>
          </cell>
          <cell r="AS97">
            <v>17475</v>
          </cell>
          <cell r="AT97">
            <v>32992</v>
          </cell>
          <cell r="AU97">
            <v>18758</v>
          </cell>
          <cell r="AV97">
            <v>25961</v>
          </cell>
          <cell r="AW97">
            <v>13358</v>
          </cell>
          <cell r="AX97">
            <v>8436</v>
          </cell>
          <cell r="AY97">
            <v>8814</v>
          </cell>
          <cell r="AZ97">
            <v>5169</v>
          </cell>
          <cell r="BA97">
            <v>3804</v>
          </cell>
          <cell r="BB97">
            <v>24847</v>
          </cell>
          <cell r="BC97">
            <v>21737</v>
          </cell>
          <cell r="BD97">
            <v>13449</v>
          </cell>
          <cell r="BE97">
            <v>13930</v>
          </cell>
          <cell r="BF97">
            <v>10572</v>
          </cell>
          <cell r="BG97">
            <v>39830</v>
          </cell>
          <cell r="BH97">
            <v>33354</v>
          </cell>
          <cell r="BI97">
            <v>18758</v>
          </cell>
          <cell r="BJ97">
            <v>3961</v>
          </cell>
          <cell r="BK97">
            <v>852163</v>
          </cell>
          <cell r="BL97">
            <v>853480</v>
          </cell>
        </row>
        <row r="98">
          <cell r="C98" t="str">
            <v>B01005</v>
          </cell>
          <cell r="D98" t="str">
            <v>B.1.A)  Acquisti di beni sanitari</v>
          </cell>
          <cell r="E98" t="str">
            <v>2008</v>
          </cell>
          <cell r="F98" t="str">
            <v>C</v>
          </cell>
          <cell r="G98">
            <v>0</v>
          </cell>
          <cell r="H98">
            <v>0</v>
          </cell>
          <cell r="I98">
            <v>24046</v>
          </cell>
          <cell r="L98">
            <v>11497</v>
          </cell>
          <cell r="O98">
            <v>74191</v>
          </cell>
          <cell r="R98">
            <v>15647</v>
          </cell>
          <cell r="U98">
            <v>67435</v>
          </cell>
          <cell r="X98">
            <v>56236</v>
          </cell>
          <cell r="AA98">
            <v>29748</v>
          </cell>
          <cell r="AD98">
            <v>40122</v>
          </cell>
          <cell r="AG98">
            <v>33089</v>
          </cell>
          <cell r="AJ98">
            <v>61473</v>
          </cell>
          <cell r="AM98">
            <v>39089</v>
          </cell>
          <cell r="AP98">
            <v>61346</v>
          </cell>
          <cell r="AS98">
            <v>15785</v>
          </cell>
          <cell r="AT98">
            <v>30972</v>
          </cell>
          <cell r="AU98">
            <v>18442</v>
          </cell>
          <cell r="AV98">
            <v>24735</v>
          </cell>
          <cell r="AW98">
            <v>12075</v>
          </cell>
          <cell r="AX98">
            <v>7597</v>
          </cell>
          <cell r="AY98">
            <v>7988</v>
          </cell>
          <cell r="AZ98">
            <v>4652</v>
          </cell>
          <cell r="BA98">
            <v>3606</v>
          </cell>
          <cell r="BB98">
            <v>24132</v>
          </cell>
          <cell r="BC98">
            <v>21047</v>
          </cell>
          <cell r="BD98">
            <v>12934</v>
          </cell>
          <cell r="BE98">
            <v>13199</v>
          </cell>
          <cell r="BF98">
            <v>10337</v>
          </cell>
          <cell r="BG98">
            <v>38773</v>
          </cell>
          <cell r="BH98">
            <v>32698</v>
          </cell>
          <cell r="BI98">
            <v>17410</v>
          </cell>
          <cell r="BJ98">
            <v>3795</v>
          </cell>
          <cell r="BK98">
            <v>812781</v>
          </cell>
          <cell r="BL98">
            <v>814096</v>
          </cell>
        </row>
        <row r="99">
          <cell r="C99" t="str">
            <v>B01010</v>
          </cell>
          <cell r="D99" t="str">
            <v>B.1.A.1)  Prodotti farmaceutici ed emoderivati</v>
          </cell>
          <cell r="E99" t="str">
            <v>2008</v>
          </cell>
          <cell r="F99" t="str">
            <v>C</v>
          </cell>
          <cell r="G99">
            <v>0</v>
          </cell>
          <cell r="H99">
            <v>0</v>
          </cell>
          <cell r="I99">
            <v>16482</v>
          </cell>
          <cell r="L99">
            <v>6838</v>
          </cell>
          <cell r="O99">
            <v>52073</v>
          </cell>
          <cell r="R99">
            <v>9717</v>
          </cell>
          <cell r="U99">
            <v>32180</v>
          </cell>
          <cell r="X99">
            <v>35782</v>
          </cell>
          <cell r="AA99">
            <v>14536</v>
          </cell>
          <cell r="AD99">
            <v>25824</v>
          </cell>
          <cell r="AG99">
            <v>23799</v>
          </cell>
          <cell r="AJ99">
            <v>23930</v>
          </cell>
          <cell r="AM99">
            <v>18106</v>
          </cell>
          <cell r="AP99">
            <v>22788</v>
          </cell>
          <cell r="AS99">
            <v>6688</v>
          </cell>
          <cell r="AT99">
            <v>8273</v>
          </cell>
          <cell r="AU99">
            <v>7126</v>
          </cell>
          <cell r="AV99">
            <v>7410</v>
          </cell>
          <cell r="AW99">
            <v>2867</v>
          </cell>
          <cell r="AX99">
            <v>3195</v>
          </cell>
          <cell r="AY99">
            <v>3258</v>
          </cell>
          <cell r="AZ99">
            <v>1583</v>
          </cell>
          <cell r="BA99">
            <v>1046</v>
          </cell>
          <cell r="BB99">
            <v>13662</v>
          </cell>
          <cell r="BC99">
            <v>7826</v>
          </cell>
          <cell r="BD99">
            <v>3606</v>
          </cell>
          <cell r="BE99">
            <v>3871</v>
          </cell>
          <cell r="BF99">
            <v>3072</v>
          </cell>
          <cell r="BG99">
            <v>25800</v>
          </cell>
          <cell r="BH99">
            <v>16982</v>
          </cell>
          <cell r="BI99">
            <v>11697</v>
          </cell>
          <cell r="BJ99">
            <v>3254</v>
          </cell>
          <cell r="BK99">
            <v>413313</v>
          </cell>
          <cell r="BL99">
            <v>413271</v>
          </cell>
        </row>
        <row r="100">
          <cell r="C100" t="str">
            <v>B01015</v>
          </cell>
          <cell r="D100" t="str">
            <v>B.1.A.2)  Ossigeno</v>
          </cell>
          <cell r="E100" t="str">
            <v>2008</v>
          </cell>
          <cell r="F100" t="str">
            <v>C</v>
          </cell>
          <cell r="G100">
            <v>0</v>
          </cell>
          <cell r="H100">
            <v>0</v>
          </cell>
          <cell r="I100">
            <v>226</v>
          </cell>
          <cell r="L100">
            <v>43</v>
          </cell>
          <cell r="O100">
            <v>60</v>
          </cell>
          <cell r="R100">
            <v>41</v>
          </cell>
          <cell r="U100">
            <v>1232</v>
          </cell>
          <cell r="X100">
            <v>0</v>
          </cell>
          <cell r="AA100">
            <v>108</v>
          </cell>
          <cell r="AD100">
            <v>202</v>
          </cell>
          <cell r="AG100">
            <v>83</v>
          </cell>
          <cell r="AJ100">
            <v>587</v>
          </cell>
          <cell r="AM100">
            <v>412</v>
          </cell>
          <cell r="AP100">
            <v>569</v>
          </cell>
          <cell r="AS100">
            <v>148</v>
          </cell>
          <cell r="AT100">
            <v>542</v>
          </cell>
          <cell r="AU100">
            <v>120</v>
          </cell>
          <cell r="AV100">
            <v>45</v>
          </cell>
          <cell r="AW100">
            <v>0</v>
          </cell>
          <cell r="AX100">
            <v>131</v>
          </cell>
          <cell r="AY100">
            <v>42</v>
          </cell>
          <cell r="AZ100">
            <v>0</v>
          </cell>
          <cell r="BA100">
            <v>17</v>
          </cell>
          <cell r="BB100">
            <v>65</v>
          </cell>
          <cell r="BC100">
            <v>39</v>
          </cell>
          <cell r="BD100">
            <v>169</v>
          </cell>
          <cell r="BE100">
            <v>31</v>
          </cell>
          <cell r="BF100">
            <v>121</v>
          </cell>
          <cell r="BG100">
            <v>88</v>
          </cell>
          <cell r="BH100">
            <v>333</v>
          </cell>
          <cell r="BI100">
            <v>203</v>
          </cell>
          <cell r="BJ100">
            <v>19</v>
          </cell>
          <cell r="BK100">
            <v>5676</v>
          </cell>
          <cell r="BL100">
            <v>5676</v>
          </cell>
        </row>
        <row r="101">
          <cell r="C101" t="str">
            <v>B01020</v>
          </cell>
          <cell r="D101" t="str">
            <v>B.1.A.3)  Prodotti dietetici</v>
          </cell>
          <cell r="E101" t="str">
            <v>2008</v>
          </cell>
          <cell r="F101" t="str">
            <v>C</v>
          </cell>
          <cell r="G101">
            <v>0</v>
          </cell>
          <cell r="H101">
            <v>0</v>
          </cell>
          <cell r="I101">
            <v>0</v>
          </cell>
          <cell r="L101">
            <v>65</v>
          </cell>
          <cell r="O101">
            <v>71</v>
          </cell>
          <cell r="R101">
            <v>167</v>
          </cell>
          <cell r="U101">
            <v>513</v>
          </cell>
          <cell r="X101">
            <v>222</v>
          </cell>
          <cell r="AA101">
            <v>383</v>
          </cell>
          <cell r="AD101">
            <v>643</v>
          </cell>
          <cell r="AG101">
            <v>44</v>
          </cell>
          <cell r="AJ101">
            <v>36</v>
          </cell>
          <cell r="AM101">
            <v>69</v>
          </cell>
          <cell r="AP101">
            <v>0</v>
          </cell>
          <cell r="AS101">
            <v>11</v>
          </cell>
          <cell r="AT101">
            <v>127</v>
          </cell>
          <cell r="AU101">
            <v>5</v>
          </cell>
          <cell r="AV101">
            <v>38</v>
          </cell>
          <cell r="AW101">
            <v>8</v>
          </cell>
          <cell r="AX101">
            <v>32</v>
          </cell>
          <cell r="AY101">
            <v>6</v>
          </cell>
          <cell r="AZ101">
            <v>8</v>
          </cell>
          <cell r="BA101">
            <v>3</v>
          </cell>
          <cell r="BB101">
            <v>38</v>
          </cell>
          <cell r="BC101">
            <v>10</v>
          </cell>
          <cell r="BD101">
            <v>29</v>
          </cell>
          <cell r="BE101">
            <v>12</v>
          </cell>
          <cell r="BF101">
            <v>3</v>
          </cell>
          <cell r="BG101">
            <v>3</v>
          </cell>
          <cell r="BH101">
            <v>0</v>
          </cell>
          <cell r="BI101">
            <v>10</v>
          </cell>
          <cell r="BJ101">
            <v>65</v>
          </cell>
          <cell r="BK101">
            <v>2622</v>
          </cell>
          <cell r="BL101">
            <v>2621</v>
          </cell>
        </row>
        <row r="102">
          <cell r="C102" t="str">
            <v>B01025</v>
          </cell>
          <cell r="D102" t="str">
            <v>B.1.A.4)  Materiali per la profilassi (vaccini)</v>
          </cell>
          <cell r="E102" t="str">
            <v>2008</v>
          </cell>
          <cell r="F102" t="str">
            <v>C</v>
          </cell>
          <cell r="G102">
            <v>0</v>
          </cell>
          <cell r="H102">
            <v>0</v>
          </cell>
          <cell r="I102">
            <v>1945</v>
          </cell>
          <cell r="L102">
            <v>1973</v>
          </cell>
          <cell r="O102">
            <v>6796</v>
          </cell>
          <cell r="R102">
            <v>837</v>
          </cell>
          <cell r="U102">
            <v>3776</v>
          </cell>
          <cell r="X102">
            <v>6348</v>
          </cell>
          <cell r="AA102">
            <v>1549</v>
          </cell>
          <cell r="AD102">
            <v>2443</v>
          </cell>
          <cell r="AG102">
            <v>201</v>
          </cell>
          <cell r="AJ102">
            <v>75</v>
          </cell>
          <cell r="AM102">
            <v>0</v>
          </cell>
          <cell r="AP102">
            <v>1</v>
          </cell>
          <cell r="AS102">
            <v>0</v>
          </cell>
          <cell r="AT102">
            <v>75</v>
          </cell>
          <cell r="AU102">
            <v>11</v>
          </cell>
          <cell r="AV102">
            <v>6</v>
          </cell>
          <cell r="AW102">
            <v>0</v>
          </cell>
          <cell r="AX102">
            <v>1</v>
          </cell>
          <cell r="AY102">
            <v>3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2</v>
          </cell>
          <cell r="BG102">
            <v>1</v>
          </cell>
          <cell r="BH102">
            <v>3</v>
          </cell>
          <cell r="BI102">
            <v>0</v>
          </cell>
          <cell r="BJ102">
            <v>0</v>
          </cell>
          <cell r="BK102">
            <v>26046</v>
          </cell>
          <cell r="BL102">
            <v>26046</v>
          </cell>
        </row>
        <row r="103">
          <cell r="C103" t="str">
            <v>B01030</v>
          </cell>
          <cell r="D103" t="str">
            <v>B.1.A.5)  Materiali diagnostici prodotti chimici</v>
          </cell>
          <cell r="E103" t="str">
            <v>2008</v>
          </cell>
          <cell r="F103" t="str">
            <v>C</v>
          </cell>
          <cell r="G103">
            <v>0</v>
          </cell>
          <cell r="H103">
            <v>0</v>
          </cell>
          <cell r="I103">
            <v>1789</v>
          </cell>
          <cell r="L103">
            <v>1017</v>
          </cell>
          <cell r="O103">
            <v>4146</v>
          </cell>
          <cell r="R103">
            <v>1433</v>
          </cell>
          <cell r="U103">
            <v>4767</v>
          </cell>
          <cell r="X103">
            <v>4940</v>
          </cell>
          <cell r="AA103">
            <v>2999</v>
          </cell>
          <cell r="AD103">
            <v>2456</v>
          </cell>
          <cell r="AG103">
            <v>2046</v>
          </cell>
          <cell r="AJ103">
            <v>7957</v>
          </cell>
          <cell r="AM103">
            <v>4144</v>
          </cell>
          <cell r="AP103">
            <v>6276</v>
          </cell>
          <cell r="AS103">
            <v>2244</v>
          </cell>
          <cell r="AT103">
            <v>3017</v>
          </cell>
          <cell r="AU103">
            <v>2009</v>
          </cell>
          <cell r="AV103">
            <v>4838</v>
          </cell>
          <cell r="AW103">
            <v>1476</v>
          </cell>
          <cell r="AX103">
            <v>1243</v>
          </cell>
          <cell r="AY103">
            <v>1390</v>
          </cell>
          <cell r="AZ103">
            <v>1132</v>
          </cell>
          <cell r="BA103">
            <v>772</v>
          </cell>
          <cell r="BB103">
            <v>3559</v>
          </cell>
          <cell r="BC103">
            <v>2794</v>
          </cell>
          <cell r="BD103">
            <v>1711</v>
          </cell>
          <cell r="BE103">
            <v>1739</v>
          </cell>
          <cell r="BF103">
            <v>1668</v>
          </cell>
          <cell r="BG103">
            <v>3908</v>
          </cell>
          <cell r="BH103">
            <v>4455</v>
          </cell>
          <cell r="BI103">
            <v>1612</v>
          </cell>
          <cell r="BJ103">
            <v>65</v>
          </cell>
          <cell r="BK103">
            <v>83602</v>
          </cell>
          <cell r="BL103">
            <v>83602</v>
          </cell>
        </row>
        <row r="104">
          <cell r="C104" t="str">
            <v>B01035</v>
          </cell>
          <cell r="D104" t="str">
            <v>B.1.A.6)  Materiali diagnostici, lastre RX, mezzi di contrasto per RX, carta per ECG, ECG, etc.</v>
          </cell>
          <cell r="E104" t="str">
            <v>2008</v>
          </cell>
          <cell r="F104" t="str">
            <v>C</v>
          </cell>
          <cell r="G104">
            <v>0</v>
          </cell>
          <cell r="H104">
            <v>0</v>
          </cell>
          <cell r="I104">
            <v>477</v>
          </cell>
          <cell r="L104">
            <v>157</v>
          </cell>
          <cell r="O104">
            <v>839</v>
          </cell>
          <cell r="R104">
            <v>233</v>
          </cell>
          <cell r="U104">
            <v>1011</v>
          </cell>
          <cell r="X104">
            <v>1120</v>
          </cell>
          <cell r="AA104">
            <v>439</v>
          </cell>
          <cell r="AD104">
            <v>723</v>
          </cell>
          <cell r="AG104">
            <v>461</v>
          </cell>
          <cell r="AJ104">
            <v>1212</v>
          </cell>
          <cell r="AM104">
            <v>617</v>
          </cell>
          <cell r="AP104">
            <v>1007</v>
          </cell>
          <cell r="AS104">
            <v>488</v>
          </cell>
          <cell r="AT104">
            <v>510</v>
          </cell>
          <cell r="AU104">
            <v>221</v>
          </cell>
          <cell r="AV104">
            <v>130</v>
          </cell>
          <cell r="AW104">
            <v>90</v>
          </cell>
          <cell r="AX104">
            <v>506</v>
          </cell>
          <cell r="AY104">
            <v>95</v>
          </cell>
          <cell r="AZ104">
            <v>65</v>
          </cell>
          <cell r="BA104">
            <v>129</v>
          </cell>
          <cell r="BB104">
            <v>330</v>
          </cell>
          <cell r="BC104">
            <v>421</v>
          </cell>
          <cell r="BD104">
            <v>551</v>
          </cell>
          <cell r="BE104">
            <v>275</v>
          </cell>
          <cell r="BF104">
            <v>225</v>
          </cell>
          <cell r="BG104">
            <v>424</v>
          </cell>
          <cell r="BH104">
            <v>740</v>
          </cell>
          <cell r="BI104">
            <v>220</v>
          </cell>
          <cell r="BJ104">
            <v>57</v>
          </cell>
          <cell r="BK104">
            <v>13773</v>
          </cell>
          <cell r="BL104">
            <v>13773</v>
          </cell>
        </row>
        <row r="105">
          <cell r="C105" t="str">
            <v>B01040</v>
          </cell>
          <cell r="D105" t="str">
            <v>B.1.A.7)   Presidi chirurgici e materiali sanitari</v>
          </cell>
          <cell r="E105" t="str">
            <v>2008</v>
          </cell>
          <cell r="F105" t="str">
            <v>C</v>
          </cell>
          <cell r="G105">
            <v>0</v>
          </cell>
          <cell r="H105">
            <v>0</v>
          </cell>
          <cell r="I105">
            <v>1736</v>
          </cell>
          <cell r="L105">
            <v>1062</v>
          </cell>
          <cell r="O105">
            <v>5165</v>
          </cell>
          <cell r="R105">
            <v>2255</v>
          </cell>
          <cell r="U105">
            <v>11336</v>
          </cell>
          <cell r="X105">
            <v>3896</v>
          </cell>
          <cell r="AA105">
            <v>4376</v>
          </cell>
          <cell r="AD105">
            <v>5118</v>
          </cell>
          <cell r="AG105">
            <v>1620</v>
          </cell>
          <cell r="AJ105">
            <v>15609</v>
          </cell>
          <cell r="AM105">
            <v>9736</v>
          </cell>
          <cell r="AP105">
            <v>18525</v>
          </cell>
          <cell r="AS105">
            <v>3399</v>
          </cell>
          <cell r="AT105">
            <v>11769</v>
          </cell>
          <cell r="AU105">
            <v>4270</v>
          </cell>
          <cell r="AV105">
            <v>6741</v>
          </cell>
          <cell r="AW105">
            <v>6003</v>
          </cell>
          <cell r="AX105">
            <v>1376</v>
          </cell>
          <cell r="AY105">
            <v>1441</v>
          </cell>
          <cell r="AZ105">
            <v>970</v>
          </cell>
          <cell r="BA105">
            <v>446</v>
          </cell>
          <cell r="BB105">
            <v>893</v>
          </cell>
          <cell r="BC105">
            <v>5285</v>
          </cell>
          <cell r="BD105">
            <v>5179</v>
          </cell>
          <cell r="BE105">
            <v>5581</v>
          </cell>
          <cell r="BF105">
            <v>2779</v>
          </cell>
          <cell r="BG105">
            <v>5309</v>
          </cell>
          <cell r="BH105">
            <v>5529</v>
          </cell>
          <cell r="BI105">
            <v>3455</v>
          </cell>
          <cell r="BJ105">
            <v>335</v>
          </cell>
          <cell r="BK105">
            <v>151194</v>
          </cell>
          <cell r="BL105">
            <v>151194</v>
          </cell>
        </row>
        <row r="106">
          <cell r="C106" t="str">
            <v>B01045</v>
          </cell>
          <cell r="D106" t="str">
            <v>B.1.A.8)  Materiali protesici</v>
          </cell>
          <cell r="E106" t="str">
            <v>2008</v>
          </cell>
          <cell r="F106" t="str">
            <v>C</v>
          </cell>
          <cell r="G106">
            <v>0</v>
          </cell>
          <cell r="H106">
            <v>0</v>
          </cell>
          <cell r="I106">
            <v>800</v>
          </cell>
          <cell r="L106">
            <v>293</v>
          </cell>
          <cell r="O106">
            <v>3599</v>
          </cell>
          <cell r="R106">
            <v>364</v>
          </cell>
          <cell r="U106">
            <v>7581</v>
          </cell>
          <cell r="X106">
            <v>1048</v>
          </cell>
          <cell r="AA106">
            <v>4033</v>
          </cell>
          <cell r="AD106">
            <v>1663</v>
          </cell>
          <cell r="AG106">
            <v>1682</v>
          </cell>
          <cell r="AJ106">
            <v>9077</v>
          </cell>
          <cell r="AM106">
            <v>4493</v>
          </cell>
          <cell r="AP106">
            <v>10002</v>
          </cell>
          <cell r="AS106">
            <v>2478</v>
          </cell>
          <cell r="AT106">
            <v>5620</v>
          </cell>
          <cell r="AU106">
            <v>3222</v>
          </cell>
          <cell r="AV106">
            <v>5473</v>
          </cell>
          <cell r="AW106">
            <v>576</v>
          </cell>
          <cell r="AX106">
            <v>416</v>
          </cell>
          <cell r="AY106">
            <v>1330</v>
          </cell>
          <cell r="AZ106">
            <v>416</v>
          </cell>
          <cell r="BA106">
            <v>1185</v>
          </cell>
          <cell r="BB106">
            <v>1184</v>
          </cell>
          <cell r="BC106">
            <v>4312</v>
          </cell>
          <cell r="BD106">
            <v>828</v>
          </cell>
          <cell r="BE106">
            <v>1133</v>
          </cell>
          <cell r="BF106">
            <v>1526</v>
          </cell>
          <cell r="BG106">
            <v>2418</v>
          </cell>
          <cell r="BH106">
            <v>4070</v>
          </cell>
          <cell r="BI106">
            <v>131</v>
          </cell>
          <cell r="BJ106">
            <v>0</v>
          </cell>
          <cell r="BK106">
            <v>80953</v>
          </cell>
          <cell r="BL106">
            <v>80953</v>
          </cell>
        </row>
        <row r="107">
          <cell r="C107" t="str">
            <v>B01050</v>
          </cell>
          <cell r="D107" t="str">
            <v>B.1.A.9)  Materiali per emodialisi</v>
          </cell>
          <cell r="E107" t="str">
            <v>2008</v>
          </cell>
          <cell r="F107" t="str">
            <v>C</v>
          </cell>
          <cell r="G107">
            <v>0</v>
          </cell>
          <cell r="H107">
            <v>0</v>
          </cell>
          <cell r="I107">
            <v>0</v>
          </cell>
          <cell r="L107">
            <v>0</v>
          </cell>
          <cell r="O107">
            <v>707</v>
          </cell>
          <cell r="R107">
            <v>576</v>
          </cell>
          <cell r="U107">
            <v>2338</v>
          </cell>
          <cell r="X107">
            <v>0</v>
          </cell>
          <cell r="AA107">
            <v>748</v>
          </cell>
          <cell r="AD107">
            <v>100</v>
          </cell>
          <cell r="AG107">
            <v>296</v>
          </cell>
          <cell r="AJ107">
            <v>2911</v>
          </cell>
          <cell r="AM107">
            <v>874</v>
          </cell>
          <cell r="AP107">
            <v>743</v>
          </cell>
          <cell r="AS107">
            <v>326</v>
          </cell>
          <cell r="AT107">
            <v>688</v>
          </cell>
          <cell r="AU107">
            <v>861</v>
          </cell>
          <cell r="AV107">
            <v>0</v>
          </cell>
          <cell r="AW107">
            <v>462</v>
          </cell>
          <cell r="AX107">
            <v>379</v>
          </cell>
          <cell r="AY107">
            <v>423</v>
          </cell>
          <cell r="AZ107">
            <v>317</v>
          </cell>
          <cell r="BA107">
            <v>1</v>
          </cell>
          <cell r="BB107">
            <v>181</v>
          </cell>
          <cell r="BC107">
            <v>305</v>
          </cell>
          <cell r="BD107">
            <v>419</v>
          </cell>
          <cell r="BE107">
            <v>284</v>
          </cell>
          <cell r="BF107">
            <v>311</v>
          </cell>
          <cell r="BG107">
            <v>65</v>
          </cell>
          <cell r="BH107">
            <v>0</v>
          </cell>
          <cell r="BI107">
            <v>52</v>
          </cell>
          <cell r="BJ107">
            <v>0</v>
          </cell>
          <cell r="BK107">
            <v>14367</v>
          </cell>
          <cell r="BL107">
            <v>14367</v>
          </cell>
        </row>
        <row r="108">
          <cell r="C108" t="str">
            <v>B01055</v>
          </cell>
          <cell r="D108" t="str">
            <v>B.1.A.10)  Materiali e Prodotti per uso veterinario</v>
          </cell>
          <cell r="E108" t="str">
            <v>2008</v>
          </cell>
          <cell r="F108" t="str">
            <v>C</v>
          </cell>
          <cell r="G108">
            <v>0</v>
          </cell>
          <cell r="H108">
            <v>0</v>
          </cell>
          <cell r="I108">
            <v>71</v>
          </cell>
          <cell r="L108">
            <v>29</v>
          </cell>
          <cell r="O108">
            <v>257</v>
          </cell>
          <cell r="R108">
            <v>13</v>
          </cell>
          <cell r="U108">
            <v>143</v>
          </cell>
          <cell r="X108">
            <v>41</v>
          </cell>
          <cell r="AA108">
            <v>75</v>
          </cell>
          <cell r="AD108">
            <v>40</v>
          </cell>
          <cell r="AG108">
            <v>69</v>
          </cell>
          <cell r="AJ108">
            <v>0</v>
          </cell>
          <cell r="AM108">
            <v>0</v>
          </cell>
          <cell r="AP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738</v>
          </cell>
          <cell r="BL108">
            <v>738</v>
          </cell>
        </row>
        <row r="109">
          <cell r="C109" t="str">
            <v>B01060</v>
          </cell>
          <cell r="D109" t="str">
            <v>B.1.A.11)  Altri beni e prodotti sanitari</v>
          </cell>
          <cell r="E109" t="str">
            <v>2008</v>
          </cell>
          <cell r="F109" t="str">
            <v>C</v>
          </cell>
          <cell r="G109">
            <v>0</v>
          </cell>
          <cell r="H109">
            <v>0</v>
          </cell>
          <cell r="I109">
            <v>388</v>
          </cell>
          <cell r="L109">
            <v>20</v>
          </cell>
          <cell r="O109">
            <v>195</v>
          </cell>
          <cell r="R109">
            <v>11</v>
          </cell>
          <cell r="U109">
            <v>2558</v>
          </cell>
          <cell r="X109">
            <v>2839</v>
          </cell>
          <cell r="AA109">
            <v>502</v>
          </cell>
          <cell r="AD109">
            <v>910</v>
          </cell>
          <cell r="AG109">
            <v>2788</v>
          </cell>
          <cell r="AJ109">
            <v>79</v>
          </cell>
          <cell r="AM109">
            <v>638</v>
          </cell>
          <cell r="AP109">
            <v>493</v>
          </cell>
          <cell r="AS109">
            <v>3</v>
          </cell>
          <cell r="AT109">
            <v>351</v>
          </cell>
          <cell r="AU109">
            <v>597</v>
          </cell>
          <cell r="AV109">
            <v>54</v>
          </cell>
          <cell r="AW109">
            <v>593</v>
          </cell>
          <cell r="AX109">
            <v>318</v>
          </cell>
          <cell r="AY109">
            <v>0</v>
          </cell>
          <cell r="AZ109">
            <v>161</v>
          </cell>
          <cell r="BA109">
            <v>7</v>
          </cell>
          <cell r="BB109">
            <v>4220</v>
          </cell>
          <cell r="BC109">
            <v>55</v>
          </cell>
          <cell r="BD109">
            <v>442</v>
          </cell>
          <cell r="BE109">
            <v>273</v>
          </cell>
          <cell r="BF109">
            <v>629</v>
          </cell>
          <cell r="BG109">
            <v>757</v>
          </cell>
          <cell r="BH109">
            <v>586</v>
          </cell>
          <cell r="BI109">
            <v>30</v>
          </cell>
          <cell r="BJ109">
            <v>0</v>
          </cell>
          <cell r="BK109">
            <v>20497</v>
          </cell>
          <cell r="BL109">
            <v>20497</v>
          </cell>
        </row>
        <row r="110">
          <cell r="C110" t="str">
            <v>B01065</v>
          </cell>
          <cell r="D110" t="str">
            <v>B.1.A.12)  Beni e prodotti sanitari da Asl-AO, IRCCS, Policlinici della Regione</v>
          </cell>
          <cell r="E110" t="str">
            <v>2008</v>
          </cell>
          <cell r="F110" t="str">
            <v>C</v>
          </cell>
          <cell r="G110">
            <v>0</v>
          </cell>
          <cell r="H110">
            <v>0</v>
          </cell>
          <cell r="I110">
            <v>132</v>
          </cell>
          <cell r="L110">
            <v>0</v>
          </cell>
          <cell r="O110">
            <v>283</v>
          </cell>
          <cell r="R110">
            <v>0</v>
          </cell>
          <cell r="U110">
            <v>0</v>
          </cell>
          <cell r="X110">
            <v>0</v>
          </cell>
          <cell r="AA110">
            <v>0</v>
          </cell>
          <cell r="AD110">
            <v>0</v>
          </cell>
          <cell r="AG110">
            <v>0</v>
          </cell>
          <cell r="AJ110">
            <v>0</v>
          </cell>
          <cell r="AM110">
            <v>0</v>
          </cell>
          <cell r="AP110">
            <v>942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1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1358</v>
          </cell>
        </row>
        <row r="111">
          <cell r="C111" t="str">
            <v>B01070</v>
          </cell>
          <cell r="D111" t="str">
            <v>B.1.B)  Acquisti di beni non sanitari</v>
          </cell>
          <cell r="E111" t="str">
            <v>2008</v>
          </cell>
          <cell r="F111" t="str">
            <v>C</v>
          </cell>
          <cell r="G111">
            <v>0</v>
          </cell>
          <cell r="H111">
            <v>1770</v>
          </cell>
          <cell r="I111">
            <v>1054</v>
          </cell>
          <cell r="L111">
            <v>488</v>
          </cell>
          <cell r="O111">
            <v>2648</v>
          </cell>
          <cell r="R111">
            <v>304</v>
          </cell>
          <cell r="U111">
            <v>2713</v>
          </cell>
          <cell r="X111">
            <v>5383</v>
          </cell>
          <cell r="AA111">
            <v>2696</v>
          </cell>
          <cell r="AD111">
            <v>1492</v>
          </cell>
          <cell r="AG111">
            <v>1302</v>
          </cell>
          <cell r="AJ111">
            <v>1825</v>
          </cell>
          <cell r="AM111">
            <v>776</v>
          </cell>
          <cell r="AP111">
            <v>1905</v>
          </cell>
          <cell r="AS111">
            <v>1690</v>
          </cell>
          <cell r="AT111">
            <v>2020</v>
          </cell>
          <cell r="AU111">
            <v>316</v>
          </cell>
          <cell r="AV111">
            <v>1226</v>
          </cell>
          <cell r="AW111">
            <v>1283</v>
          </cell>
          <cell r="AX111">
            <v>839</v>
          </cell>
          <cell r="AY111">
            <v>826</v>
          </cell>
          <cell r="AZ111">
            <v>517</v>
          </cell>
          <cell r="BA111">
            <v>198</v>
          </cell>
          <cell r="BB111">
            <v>715</v>
          </cell>
          <cell r="BC111">
            <v>690</v>
          </cell>
          <cell r="BD111">
            <v>515</v>
          </cell>
          <cell r="BE111">
            <v>731</v>
          </cell>
          <cell r="BF111">
            <v>235</v>
          </cell>
          <cell r="BG111">
            <v>1057</v>
          </cell>
          <cell r="BH111">
            <v>656</v>
          </cell>
          <cell r="BI111">
            <v>1348</v>
          </cell>
          <cell r="BJ111">
            <v>166</v>
          </cell>
          <cell r="BK111">
            <v>39382</v>
          </cell>
          <cell r="BL111">
            <v>39384</v>
          </cell>
        </row>
        <row r="112">
          <cell r="C112" t="str">
            <v>B01075</v>
          </cell>
          <cell r="D112" t="str">
            <v>B.1.B.1)  Prodotti alimentari</v>
          </cell>
          <cell r="E112" t="str">
            <v>2008</v>
          </cell>
          <cell r="F112" t="str">
            <v>C</v>
          </cell>
          <cell r="G112">
            <v>0</v>
          </cell>
          <cell r="H112">
            <v>0</v>
          </cell>
          <cell r="I112">
            <v>3</v>
          </cell>
          <cell r="L112">
            <v>52</v>
          </cell>
          <cell r="O112">
            <v>53</v>
          </cell>
          <cell r="R112">
            <v>1</v>
          </cell>
          <cell r="U112">
            <v>42</v>
          </cell>
          <cell r="X112">
            <v>411</v>
          </cell>
          <cell r="AA112">
            <v>680</v>
          </cell>
          <cell r="AD112">
            <v>4</v>
          </cell>
          <cell r="AG112">
            <v>34</v>
          </cell>
          <cell r="AJ112">
            <v>0</v>
          </cell>
          <cell r="AM112">
            <v>0</v>
          </cell>
          <cell r="AP112">
            <v>3</v>
          </cell>
          <cell r="AS112">
            <v>330</v>
          </cell>
          <cell r="AT112">
            <v>1</v>
          </cell>
          <cell r="AU112">
            <v>0</v>
          </cell>
          <cell r="AV112">
            <v>421</v>
          </cell>
          <cell r="AW112">
            <v>0</v>
          </cell>
          <cell r="AX112">
            <v>417</v>
          </cell>
          <cell r="AY112">
            <v>27</v>
          </cell>
          <cell r="AZ112">
            <v>256</v>
          </cell>
          <cell r="BA112">
            <v>0</v>
          </cell>
          <cell r="BB112">
            <v>9</v>
          </cell>
          <cell r="BC112">
            <v>319</v>
          </cell>
          <cell r="BD112">
            <v>0</v>
          </cell>
          <cell r="BE112">
            <v>0</v>
          </cell>
          <cell r="BF112">
            <v>52</v>
          </cell>
          <cell r="BG112">
            <v>3</v>
          </cell>
          <cell r="BH112">
            <v>0</v>
          </cell>
          <cell r="BI112">
            <v>0</v>
          </cell>
          <cell r="BJ112">
            <v>2</v>
          </cell>
          <cell r="BK112">
            <v>3120</v>
          </cell>
          <cell r="BL112">
            <v>3120</v>
          </cell>
        </row>
        <row r="113">
          <cell r="C113" t="str">
            <v>B01080</v>
          </cell>
          <cell r="D113" t="str">
            <v>B.1.B.2)  Materiali di guardaroba, di pulizia e di convivenza in genere</v>
          </cell>
          <cell r="E113" t="str">
            <v>2008</v>
          </cell>
          <cell r="F113" t="str">
            <v>C</v>
          </cell>
          <cell r="G113">
            <v>0</v>
          </cell>
          <cell r="H113">
            <v>0</v>
          </cell>
          <cell r="I113">
            <v>151</v>
          </cell>
          <cell r="L113">
            <v>63</v>
          </cell>
          <cell r="O113">
            <v>112</v>
          </cell>
          <cell r="R113">
            <v>30</v>
          </cell>
          <cell r="U113">
            <v>334</v>
          </cell>
          <cell r="X113">
            <v>382</v>
          </cell>
          <cell r="AA113">
            <v>349</v>
          </cell>
          <cell r="AD113">
            <v>166</v>
          </cell>
          <cell r="AG113">
            <v>223</v>
          </cell>
          <cell r="AJ113">
            <v>232</v>
          </cell>
          <cell r="AM113">
            <v>109</v>
          </cell>
          <cell r="AP113">
            <v>206</v>
          </cell>
          <cell r="AS113">
            <v>330</v>
          </cell>
          <cell r="AT113">
            <v>48</v>
          </cell>
          <cell r="AU113">
            <v>205</v>
          </cell>
          <cell r="AV113">
            <v>256</v>
          </cell>
          <cell r="AW113">
            <v>88</v>
          </cell>
          <cell r="AX113">
            <v>156</v>
          </cell>
          <cell r="AY113">
            <v>165</v>
          </cell>
          <cell r="AZ113">
            <v>24</v>
          </cell>
          <cell r="BA113">
            <v>73</v>
          </cell>
          <cell r="BB113">
            <v>236</v>
          </cell>
          <cell r="BC113">
            <v>160</v>
          </cell>
          <cell r="BD113">
            <v>92</v>
          </cell>
          <cell r="BE113">
            <v>36</v>
          </cell>
          <cell r="BF113">
            <v>46</v>
          </cell>
          <cell r="BG113">
            <v>196</v>
          </cell>
          <cell r="BH113">
            <v>42</v>
          </cell>
          <cell r="BI113">
            <v>30</v>
          </cell>
          <cell r="BJ113">
            <v>19</v>
          </cell>
          <cell r="BK113">
            <v>4559</v>
          </cell>
          <cell r="BL113">
            <v>4559</v>
          </cell>
        </row>
        <row r="114">
          <cell r="C114" t="str">
            <v>B01085</v>
          </cell>
          <cell r="D114" t="str">
            <v>B.1.B.3)  Combustibili, carburanti e lubrificanti</v>
          </cell>
          <cell r="E114" t="str">
            <v>2008</v>
          </cell>
          <cell r="F114" t="str">
            <v>C</v>
          </cell>
          <cell r="G114">
            <v>0</v>
          </cell>
          <cell r="H114">
            <v>0</v>
          </cell>
          <cell r="I114">
            <v>452</v>
          </cell>
          <cell r="L114">
            <v>183</v>
          </cell>
          <cell r="O114">
            <v>1051</v>
          </cell>
          <cell r="R114">
            <v>61</v>
          </cell>
          <cell r="U114">
            <v>1521</v>
          </cell>
          <cell r="X114">
            <v>2242</v>
          </cell>
          <cell r="AA114">
            <v>689</v>
          </cell>
          <cell r="AD114">
            <v>680</v>
          </cell>
          <cell r="AG114">
            <v>246</v>
          </cell>
          <cell r="AJ114">
            <v>40</v>
          </cell>
          <cell r="AM114">
            <v>384</v>
          </cell>
          <cell r="AP114">
            <v>1026</v>
          </cell>
          <cell r="AS114">
            <v>544</v>
          </cell>
          <cell r="AT114">
            <v>800</v>
          </cell>
          <cell r="AU114">
            <v>12</v>
          </cell>
          <cell r="AV114">
            <v>35</v>
          </cell>
          <cell r="AW114">
            <v>1063</v>
          </cell>
          <cell r="AX114">
            <v>33</v>
          </cell>
          <cell r="AY114">
            <v>416</v>
          </cell>
          <cell r="AZ114">
            <v>12</v>
          </cell>
          <cell r="BA114">
            <v>16</v>
          </cell>
          <cell r="BB114">
            <v>24</v>
          </cell>
          <cell r="BC114">
            <v>23</v>
          </cell>
          <cell r="BD114">
            <v>24</v>
          </cell>
          <cell r="BE114">
            <v>91</v>
          </cell>
          <cell r="BF114">
            <v>23</v>
          </cell>
          <cell r="BG114">
            <v>37</v>
          </cell>
          <cell r="BH114">
            <v>38</v>
          </cell>
          <cell r="BI114">
            <v>1137</v>
          </cell>
          <cell r="BJ114">
            <v>43</v>
          </cell>
          <cell r="BK114">
            <v>12946</v>
          </cell>
          <cell r="BL114">
            <v>12946</v>
          </cell>
        </row>
        <row r="115">
          <cell r="C115" t="str">
            <v>B01090</v>
          </cell>
          <cell r="D115" t="str">
            <v>B.1.B.4)  Supporti informatici e cancelleria</v>
          </cell>
          <cell r="E115" t="str">
            <v>2008</v>
          </cell>
          <cell r="F115" t="str">
            <v>C</v>
          </cell>
          <cell r="G115">
            <v>0</v>
          </cell>
          <cell r="H115">
            <v>0</v>
          </cell>
          <cell r="I115">
            <v>300</v>
          </cell>
          <cell r="L115">
            <v>107</v>
          </cell>
          <cell r="O115">
            <v>558</v>
          </cell>
          <cell r="R115">
            <v>140</v>
          </cell>
          <cell r="U115">
            <v>544</v>
          </cell>
          <cell r="X115">
            <v>498</v>
          </cell>
          <cell r="AA115">
            <v>418</v>
          </cell>
          <cell r="AD115">
            <v>229</v>
          </cell>
          <cell r="AG115">
            <v>443</v>
          </cell>
          <cell r="AJ115">
            <v>670</v>
          </cell>
          <cell r="AM115">
            <v>255</v>
          </cell>
          <cell r="AP115">
            <v>220</v>
          </cell>
          <cell r="AS115">
            <v>117</v>
          </cell>
          <cell r="AT115">
            <v>187</v>
          </cell>
          <cell r="AU115">
            <v>93</v>
          </cell>
          <cell r="AV115">
            <v>220</v>
          </cell>
          <cell r="AW115">
            <v>70</v>
          </cell>
          <cell r="AX115">
            <v>117</v>
          </cell>
          <cell r="AY115">
            <v>120</v>
          </cell>
          <cell r="AZ115">
            <v>27</v>
          </cell>
          <cell r="BA115">
            <v>51</v>
          </cell>
          <cell r="BB115">
            <v>175</v>
          </cell>
          <cell r="BC115">
            <v>103</v>
          </cell>
          <cell r="BD115">
            <v>235</v>
          </cell>
          <cell r="BE115">
            <v>186</v>
          </cell>
          <cell r="BF115">
            <v>74</v>
          </cell>
          <cell r="BG115">
            <v>99</v>
          </cell>
          <cell r="BH115">
            <v>239</v>
          </cell>
          <cell r="BI115">
            <v>163</v>
          </cell>
          <cell r="BJ115">
            <v>55</v>
          </cell>
          <cell r="BK115">
            <v>6711</v>
          </cell>
          <cell r="BL115">
            <v>6713</v>
          </cell>
        </row>
        <row r="116">
          <cell r="C116" t="str">
            <v>B01095</v>
          </cell>
          <cell r="D116" t="str">
            <v>B.1.B.5)  Materiale per la manutenzione</v>
          </cell>
          <cell r="E116" t="str">
            <v>2008</v>
          </cell>
          <cell r="F116" t="str">
            <v>C</v>
          </cell>
          <cell r="G116">
            <v>0</v>
          </cell>
          <cell r="H116">
            <v>0</v>
          </cell>
          <cell r="I116">
            <v>97</v>
          </cell>
          <cell r="L116">
            <v>82</v>
          </cell>
          <cell r="O116">
            <v>761</v>
          </cell>
          <cell r="R116">
            <v>38</v>
          </cell>
          <cell r="U116">
            <v>59</v>
          </cell>
          <cell r="X116">
            <v>1134</v>
          </cell>
          <cell r="AA116">
            <v>359</v>
          </cell>
          <cell r="AD116">
            <v>173</v>
          </cell>
          <cell r="AG116">
            <v>218</v>
          </cell>
          <cell r="AJ116">
            <v>226</v>
          </cell>
          <cell r="AM116">
            <v>28</v>
          </cell>
          <cell r="AP116">
            <v>435</v>
          </cell>
          <cell r="AS116">
            <v>275</v>
          </cell>
          <cell r="AT116">
            <v>930</v>
          </cell>
          <cell r="AU116">
            <v>5</v>
          </cell>
          <cell r="AV116">
            <v>4</v>
          </cell>
          <cell r="AW116">
            <v>26</v>
          </cell>
          <cell r="AX116">
            <v>79</v>
          </cell>
          <cell r="AY116">
            <v>92</v>
          </cell>
          <cell r="AZ116">
            <v>56</v>
          </cell>
          <cell r="BA116">
            <v>51</v>
          </cell>
          <cell r="BB116">
            <v>16</v>
          </cell>
          <cell r="BC116">
            <v>48</v>
          </cell>
          <cell r="BD116">
            <v>149</v>
          </cell>
          <cell r="BE116">
            <v>392</v>
          </cell>
          <cell r="BF116">
            <v>20</v>
          </cell>
          <cell r="BG116">
            <v>453</v>
          </cell>
          <cell r="BH116">
            <v>0</v>
          </cell>
          <cell r="BI116">
            <v>2</v>
          </cell>
          <cell r="BJ116">
            <v>0</v>
          </cell>
          <cell r="BK116">
            <v>6208</v>
          </cell>
          <cell r="BL116">
            <v>6208</v>
          </cell>
        </row>
        <row r="117">
          <cell r="C117" t="str">
            <v>B01100</v>
          </cell>
          <cell r="D117" t="str">
            <v>B.1.B.6)  Altri beni non sanitari</v>
          </cell>
          <cell r="E117" t="str">
            <v>2008</v>
          </cell>
          <cell r="F117" t="str">
            <v>C</v>
          </cell>
          <cell r="G117">
            <v>0</v>
          </cell>
          <cell r="H117">
            <v>1770</v>
          </cell>
          <cell r="I117">
            <v>51</v>
          </cell>
          <cell r="L117">
            <v>1</v>
          </cell>
          <cell r="O117">
            <v>113</v>
          </cell>
          <cell r="R117">
            <v>34</v>
          </cell>
          <cell r="U117">
            <v>213</v>
          </cell>
          <cell r="X117">
            <v>716</v>
          </cell>
          <cell r="AA117">
            <v>201</v>
          </cell>
          <cell r="AD117">
            <v>240</v>
          </cell>
          <cell r="AG117">
            <v>138</v>
          </cell>
          <cell r="AJ117">
            <v>657</v>
          </cell>
          <cell r="AM117">
            <v>0</v>
          </cell>
          <cell r="AP117">
            <v>15</v>
          </cell>
          <cell r="AS117">
            <v>94</v>
          </cell>
          <cell r="AT117">
            <v>54</v>
          </cell>
          <cell r="AU117">
            <v>1</v>
          </cell>
          <cell r="AV117">
            <v>290</v>
          </cell>
          <cell r="AW117">
            <v>36</v>
          </cell>
          <cell r="AX117">
            <v>37</v>
          </cell>
          <cell r="AY117">
            <v>6</v>
          </cell>
          <cell r="AZ117">
            <v>142</v>
          </cell>
          <cell r="BA117">
            <v>7</v>
          </cell>
          <cell r="BB117">
            <v>255</v>
          </cell>
          <cell r="BC117">
            <v>37</v>
          </cell>
          <cell r="BD117">
            <v>15</v>
          </cell>
          <cell r="BE117">
            <v>26</v>
          </cell>
          <cell r="BF117">
            <v>20</v>
          </cell>
          <cell r="BG117">
            <v>269</v>
          </cell>
          <cell r="BH117">
            <v>337</v>
          </cell>
          <cell r="BI117">
            <v>16</v>
          </cell>
          <cell r="BJ117">
            <v>47</v>
          </cell>
          <cell r="BK117">
            <v>5838</v>
          </cell>
          <cell r="BL117">
            <v>5838</v>
          </cell>
        </row>
        <row r="118">
          <cell r="C118" t="str">
            <v>B01105</v>
          </cell>
          <cell r="D118" t="str">
            <v>B.1.B.7)  Beni non sanitari da Asl-AO, IRCCS, Policlinici della Regione</v>
          </cell>
          <cell r="E118" t="str">
            <v>2008</v>
          </cell>
          <cell r="F118" t="str">
            <v>C</v>
          </cell>
          <cell r="G118">
            <v>0</v>
          </cell>
          <cell r="H118">
            <v>0</v>
          </cell>
          <cell r="I118">
            <v>0</v>
          </cell>
          <cell r="L118">
            <v>0</v>
          </cell>
          <cell r="O118">
            <v>0</v>
          </cell>
          <cell r="R118">
            <v>0</v>
          </cell>
          <cell r="U118">
            <v>0</v>
          </cell>
          <cell r="X118">
            <v>0</v>
          </cell>
          <cell r="AA118">
            <v>0</v>
          </cell>
          <cell r="AD118">
            <v>0</v>
          </cell>
          <cell r="AG118">
            <v>0</v>
          </cell>
          <cell r="AJ118">
            <v>0</v>
          </cell>
          <cell r="AM118">
            <v>0</v>
          </cell>
          <cell r="AP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</row>
        <row r="119">
          <cell r="C119" t="str">
            <v>B02000</v>
          </cell>
          <cell r="D119" t="str">
            <v>B.2)  Acquisti di servizi</v>
          </cell>
          <cell r="E119" t="str">
            <v>2008</v>
          </cell>
          <cell r="F119" t="str">
            <v>C</v>
          </cell>
          <cell r="G119">
            <v>0</v>
          </cell>
          <cell r="H119">
            <v>444963</v>
          </cell>
          <cell r="I119">
            <v>474923</v>
          </cell>
          <cell r="J119">
            <v>211096.47700000001</v>
          </cell>
          <cell r="K119">
            <v>263826.52299999999</v>
          </cell>
          <cell r="L119">
            <v>292679</v>
          </cell>
          <cell r="M119">
            <v>152391.95600000001</v>
          </cell>
          <cell r="N119">
            <v>140287.04399999999</v>
          </cell>
          <cell r="O119">
            <v>1272983</v>
          </cell>
          <cell r="P119">
            <v>497797.35399999999</v>
          </cell>
          <cell r="Q119">
            <v>775185.64599999995</v>
          </cell>
          <cell r="R119">
            <v>193900</v>
          </cell>
          <cell r="S119">
            <v>101236.24800000001</v>
          </cell>
          <cell r="T119">
            <v>92663.751999999993</v>
          </cell>
          <cell r="U119">
            <v>727679</v>
          </cell>
          <cell r="V119">
            <v>284045.913</v>
          </cell>
          <cell r="W119">
            <v>443633.087</v>
          </cell>
          <cell r="X119">
            <v>1326683</v>
          </cell>
          <cell r="Y119">
            <v>575475.23199999996</v>
          </cell>
          <cell r="Z119">
            <v>751207.76800000004</v>
          </cell>
          <cell r="AA119">
            <v>253726</v>
          </cell>
          <cell r="AB119">
            <v>100690.054</v>
          </cell>
          <cell r="AC119">
            <v>153035.946</v>
          </cell>
          <cell r="AD119">
            <v>402031</v>
          </cell>
          <cell r="AE119">
            <v>155442.19500000001</v>
          </cell>
          <cell r="AF119">
            <v>246588.80499999999</v>
          </cell>
          <cell r="AG119">
            <v>413078</v>
          </cell>
          <cell r="AH119">
            <v>160804.576</v>
          </cell>
          <cell r="AI119">
            <v>252273.424</v>
          </cell>
          <cell r="AJ119">
            <v>43270</v>
          </cell>
          <cell r="AM119">
            <v>29586</v>
          </cell>
          <cell r="AP119">
            <v>31709</v>
          </cell>
          <cell r="AS119">
            <v>7882</v>
          </cell>
          <cell r="AT119">
            <v>35846</v>
          </cell>
          <cell r="AU119">
            <v>9001</v>
          </cell>
          <cell r="AV119">
            <v>12178</v>
          </cell>
          <cell r="AW119">
            <v>8114</v>
          </cell>
          <cell r="AX119">
            <v>6323</v>
          </cell>
          <cell r="AY119">
            <v>6418</v>
          </cell>
          <cell r="AZ119">
            <v>3842</v>
          </cell>
          <cell r="BA119">
            <v>6115</v>
          </cell>
          <cell r="BB119">
            <v>20296</v>
          </cell>
          <cell r="BC119">
            <v>7424</v>
          </cell>
          <cell r="BD119">
            <v>8970</v>
          </cell>
          <cell r="BE119">
            <v>7461</v>
          </cell>
          <cell r="BF119">
            <v>9910</v>
          </cell>
          <cell r="BG119">
            <v>20948</v>
          </cell>
          <cell r="BH119">
            <v>27338</v>
          </cell>
          <cell r="BI119">
            <v>12480</v>
          </cell>
          <cell r="BJ119">
            <v>3695</v>
          </cell>
          <cell r="BK119">
            <v>4141026</v>
          </cell>
          <cell r="BL119">
            <v>11479133</v>
          </cell>
        </row>
        <row r="120">
          <cell r="C120" t="str">
            <v>B02005</v>
          </cell>
          <cell r="D120" t="str">
            <v>B.2.A)   Acquisti servizi sanitari</v>
          </cell>
          <cell r="E120" t="str">
            <v>2008</v>
          </cell>
          <cell r="F120" t="str">
            <v>C</v>
          </cell>
          <cell r="G120">
            <v>0</v>
          </cell>
          <cell r="H120">
            <v>434613</v>
          </cell>
          <cell r="I120">
            <v>460877</v>
          </cell>
          <cell r="J120">
            <v>0</v>
          </cell>
          <cell r="K120">
            <v>0</v>
          </cell>
          <cell r="L120">
            <v>288240</v>
          </cell>
          <cell r="M120">
            <v>0</v>
          </cell>
          <cell r="N120">
            <v>0</v>
          </cell>
          <cell r="O120">
            <v>1250484</v>
          </cell>
          <cell r="P120">
            <v>0</v>
          </cell>
          <cell r="Q120">
            <v>0</v>
          </cell>
          <cell r="R120">
            <v>185580</v>
          </cell>
          <cell r="S120">
            <v>0</v>
          </cell>
          <cell r="T120">
            <v>0</v>
          </cell>
          <cell r="U120">
            <v>702282</v>
          </cell>
          <cell r="V120">
            <v>0</v>
          </cell>
          <cell r="W120">
            <v>0</v>
          </cell>
          <cell r="X120">
            <v>1296301</v>
          </cell>
          <cell r="Y120">
            <v>0</v>
          </cell>
          <cell r="Z120">
            <v>0</v>
          </cell>
          <cell r="AA120">
            <v>243380</v>
          </cell>
          <cell r="AB120">
            <v>0</v>
          </cell>
          <cell r="AC120">
            <v>0</v>
          </cell>
          <cell r="AD120">
            <v>389954</v>
          </cell>
          <cell r="AE120">
            <v>0</v>
          </cell>
          <cell r="AF120">
            <v>0</v>
          </cell>
          <cell r="AG120">
            <v>398963</v>
          </cell>
          <cell r="AH120">
            <v>0</v>
          </cell>
          <cell r="AI120">
            <v>0</v>
          </cell>
          <cell r="AJ120">
            <v>22696</v>
          </cell>
          <cell r="AM120">
            <v>12901</v>
          </cell>
          <cell r="AP120">
            <v>15778</v>
          </cell>
          <cell r="AS120">
            <v>4471</v>
          </cell>
          <cell r="AT120">
            <v>19275</v>
          </cell>
          <cell r="AU120">
            <v>3289</v>
          </cell>
          <cell r="AV120">
            <v>3333</v>
          </cell>
          <cell r="AW120">
            <v>2527</v>
          </cell>
          <cell r="AX120">
            <v>1254</v>
          </cell>
          <cell r="AY120">
            <v>2091</v>
          </cell>
          <cell r="AZ120">
            <v>1253</v>
          </cell>
          <cell r="BA120">
            <v>1243</v>
          </cell>
          <cell r="BB120">
            <v>7281</v>
          </cell>
          <cell r="BC120">
            <v>2483</v>
          </cell>
          <cell r="BD120">
            <v>2241</v>
          </cell>
          <cell r="BE120">
            <v>2044</v>
          </cell>
          <cell r="BF120">
            <v>4274</v>
          </cell>
          <cell r="BG120">
            <v>6088</v>
          </cell>
          <cell r="BH120">
            <v>3194</v>
          </cell>
          <cell r="BI120">
            <v>5844</v>
          </cell>
          <cell r="BJ120">
            <v>1065</v>
          </cell>
          <cell r="BK120">
            <v>3796686</v>
          </cell>
          <cell r="BL120">
            <v>5775299</v>
          </cell>
        </row>
        <row r="121">
          <cell r="C121" t="str">
            <v>B02010</v>
          </cell>
          <cell r="D121" t="str">
            <v>B.2.A.1)   Acquisti servizi sanitari per medicina di base</v>
          </cell>
          <cell r="E121" t="str">
            <v>2008</v>
          </cell>
          <cell r="F121" t="str">
            <v>C</v>
          </cell>
          <cell r="G121">
            <v>0</v>
          </cell>
          <cell r="H121">
            <v>0</v>
          </cell>
          <cell r="I121">
            <v>46437</v>
          </cell>
          <cell r="J121">
            <v>420.97899999999998</v>
          </cell>
          <cell r="K121">
            <v>46016.021000000001</v>
          </cell>
          <cell r="L121">
            <v>29619</v>
          </cell>
          <cell r="M121">
            <v>261.536</v>
          </cell>
          <cell r="N121">
            <v>29357.464</v>
          </cell>
          <cell r="O121">
            <v>109976</v>
          </cell>
          <cell r="P121">
            <v>377.24799999999999</v>
          </cell>
          <cell r="Q121">
            <v>109598.75199999999</v>
          </cell>
          <cell r="R121">
            <v>18365</v>
          </cell>
          <cell r="S121">
            <v>156.43100000000001</v>
          </cell>
          <cell r="T121">
            <v>18208.569</v>
          </cell>
          <cell r="U121">
            <v>83738</v>
          </cell>
          <cell r="V121">
            <v>459.995</v>
          </cell>
          <cell r="W121">
            <v>83278.005000000005</v>
          </cell>
          <cell r="X121">
            <v>129976</v>
          </cell>
          <cell r="Y121">
            <v>519.56600000000003</v>
          </cell>
          <cell r="Z121">
            <v>129456.43399999999</v>
          </cell>
          <cell r="AA121">
            <v>31977</v>
          </cell>
          <cell r="AB121">
            <v>150.44</v>
          </cell>
          <cell r="AC121">
            <v>31826.560000000001</v>
          </cell>
          <cell r="AD121">
            <v>39194</v>
          </cell>
          <cell r="AE121">
            <v>291.47199999999998</v>
          </cell>
          <cell r="AF121">
            <v>38902.527999999998</v>
          </cell>
          <cell r="AG121">
            <v>44286</v>
          </cell>
          <cell r="AH121">
            <v>332.56400000000002</v>
          </cell>
          <cell r="AI121">
            <v>43953.436000000002</v>
          </cell>
          <cell r="AJ121">
            <v>0</v>
          </cell>
          <cell r="AM121">
            <v>0</v>
          </cell>
          <cell r="AP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533294</v>
          </cell>
          <cell r="BL121">
            <v>1067136</v>
          </cell>
        </row>
        <row r="122">
          <cell r="C122" t="str">
            <v>B02015</v>
          </cell>
          <cell r="D122" t="str">
            <v>B.2.A.1.1) - da convenzione</v>
          </cell>
          <cell r="E122" t="str">
            <v>2008</v>
          </cell>
          <cell r="F122" t="str">
            <v>C</v>
          </cell>
          <cell r="G122">
            <v>0</v>
          </cell>
          <cell r="H122">
            <v>0</v>
          </cell>
          <cell r="I122">
            <v>46016</v>
          </cell>
          <cell r="J122">
            <v>0</v>
          </cell>
          <cell r="K122">
            <v>0</v>
          </cell>
          <cell r="L122">
            <v>29358</v>
          </cell>
          <cell r="M122">
            <v>0</v>
          </cell>
          <cell r="N122">
            <v>0</v>
          </cell>
          <cell r="O122">
            <v>109599</v>
          </cell>
          <cell r="P122">
            <v>0</v>
          </cell>
          <cell r="Q122">
            <v>0</v>
          </cell>
          <cell r="R122">
            <v>18209</v>
          </cell>
          <cell r="S122">
            <v>0</v>
          </cell>
          <cell r="T122">
            <v>0</v>
          </cell>
          <cell r="U122">
            <v>83278</v>
          </cell>
          <cell r="V122">
            <v>0</v>
          </cell>
          <cell r="W122">
            <v>0</v>
          </cell>
          <cell r="X122">
            <v>129457</v>
          </cell>
          <cell r="Y122">
            <v>0</v>
          </cell>
          <cell r="Z122">
            <v>0</v>
          </cell>
          <cell r="AA122">
            <v>31826</v>
          </cell>
          <cell r="AB122">
            <v>0</v>
          </cell>
          <cell r="AC122">
            <v>0</v>
          </cell>
          <cell r="AD122">
            <v>38903</v>
          </cell>
          <cell r="AE122">
            <v>0</v>
          </cell>
          <cell r="AF122">
            <v>0</v>
          </cell>
          <cell r="AG122">
            <v>43953</v>
          </cell>
          <cell r="AH122">
            <v>0</v>
          </cell>
          <cell r="AI122">
            <v>0</v>
          </cell>
          <cell r="AJ122">
            <v>0</v>
          </cell>
          <cell r="AM122">
            <v>0</v>
          </cell>
          <cell r="AP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530599</v>
          </cell>
          <cell r="BL122">
            <v>530599</v>
          </cell>
        </row>
        <row r="123">
          <cell r="C123" t="str">
            <v>B02020</v>
          </cell>
          <cell r="D123" t="str">
            <v>B.2.A.1.1.A) Spese per assistenza MMG</v>
          </cell>
          <cell r="E123" t="str">
            <v>2008</v>
          </cell>
          <cell r="F123" t="str">
            <v>C</v>
          </cell>
          <cell r="G123">
            <v>0</v>
          </cell>
          <cell r="H123">
            <v>0</v>
          </cell>
          <cell r="I123">
            <v>31544</v>
          </cell>
          <cell r="J123">
            <v>0</v>
          </cell>
          <cell r="K123">
            <v>0</v>
          </cell>
          <cell r="L123">
            <v>20298</v>
          </cell>
          <cell r="M123">
            <v>0</v>
          </cell>
          <cell r="N123">
            <v>0</v>
          </cell>
          <cell r="O123">
            <v>69766</v>
          </cell>
          <cell r="P123">
            <v>0</v>
          </cell>
          <cell r="Q123">
            <v>0</v>
          </cell>
          <cell r="R123">
            <v>12156</v>
          </cell>
          <cell r="S123">
            <v>0</v>
          </cell>
          <cell r="T123">
            <v>0</v>
          </cell>
          <cell r="U123">
            <v>44666</v>
          </cell>
          <cell r="V123">
            <v>0</v>
          </cell>
          <cell r="W123">
            <v>0</v>
          </cell>
          <cell r="X123">
            <v>83577</v>
          </cell>
          <cell r="Y123">
            <v>0</v>
          </cell>
          <cell r="Z123">
            <v>0</v>
          </cell>
          <cell r="AA123">
            <v>22113</v>
          </cell>
          <cell r="AB123">
            <v>0</v>
          </cell>
          <cell r="AC123">
            <v>0</v>
          </cell>
          <cell r="AD123">
            <v>25663</v>
          </cell>
          <cell r="AE123">
            <v>0</v>
          </cell>
          <cell r="AF123">
            <v>0</v>
          </cell>
          <cell r="AG123">
            <v>29797</v>
          </cell>
          <cell r="AH123">
            <v>0</v>
          </cell>
          <cell r="AI123">
            <v>0</v>
          </cell>
          <cell r="AJ123">
            <v>0</v>
          </cell>
          <cell r="AM123">
            <v>0</v>
          </cell>
          <cell r="AP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339580</v>
          </cell>
          <cell r="BL123">
            <v>339580</v>
          </cell>
        </row>
        <row r="124">
          <cell r="C124" t="str">
            <v>B02025</v>
          </cell>
          <cell r="D124" t="str">
            <v>B.2.A.1.1.B) Spese per assistenza PLS</v>
          </cell>
          <cell r="E124" t="str">
            <v>2008</v>
          </cell>
          <cell r="F124" t="str">
            <v>C</v>
          </cell>
          <cell r="G124">
            <v>0</v>
          </cell>
          <cell r="H124">
            <v>0</v>
          </cell>
          <cell r="I124">
            <v>6380</v>
          </cell>
          <cell r="J124">
            <v>0</v>
          </cell>
          <cell r="K124">
            <v>0</v>
          </cell>
          <cell r="L124">
            <v>3891</v>
          </cell>
          <cell r="M124">
            <v>0</v>
          </cell>
          <cell r="N124">
            <v>0</v>
          </cell>
          <cell r="O124">
            <v>19011</v>
          </cell>
          <cell r="P124">
            <v>0</v>
          </cell>
          <cell r="Q124">
            <v>0</v>
          </cell>
          <cell r="R124">
            <v>2530</v>
          </cell>
          <cell r="S124">
            <v>0</v>
          </cell>
          <cell r="T124">
            <v>0</v>
          </cell>
          <cell r="U124">
            <v>9710</v>
          </cell>
          <cell r="V124">
            <v>0</v>
          </cell>
          <cell r="W124">
            <v>0</v>
          </cell>
          <cell r="X124">
            <v>21850</v>
          </cell>
          <cell r="Y124">
            <v>0</v>
          </cell>
          <cell r="Z124">
            <v>0</v>
          </cell>
          <cell r="AA124">
            <v>5005</v>
          </cell>
          <cell r="AB124">
            <v>0</v>
          </cell>
          <cell r="AC124">
            <v>0</v>
          </cell>
          <cell r="AD124">
            <v>6356</v>
          </cell>
          <cell r="AE124">
            <v>0</v>
          </cell>
          <cell r="AF124">
            <v>0</v>
          </cell>
          <cell r="AG124">
            <v>6464</v>
          </cell>
          <cell r="AH124">
            <v>0</v>
          </cell>
          <cell r="AI124">
            <v>0</v>
          </cell>
          <cell r="AJ124">
            <v>0</v>
          </cell>
          <cell r="AM124">
            <v>0</v>
          </cell>
          <cell r="AP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81197</v>
          </cell>
          <cell r="BL124">
            <v>81197</v>
          </cell>
        </row>
        <row r="125">
          <cell r="C125" t="str">
            <v>B02030</v>
          </cell>
          <cell r="D125" t="str">
            <v>B.2.A.1.1.C) Spese per assistenza Continuità assistenziale</v>
          </cell>
          <cell r="E125" t="str">
            <v>2008</v>
          </cell>
          <cell r="F125" t="str">
            <v>C</v>
          </cell>
          <cell r="G125">
            <v>0</v>
          </cell>
          <cell r="H125">
            <v>0</v>
          </cell>
          <cell r="I125">
            <v>7644</v>
          </cell>
          <cell r="J125">
            <v>0</v>
          </cell>
          <cell r="K125">
            <v>0</v>
          </cell>
          <cell r="L125">
            <v>3824</v>
          </cell>
          <cell r="M125">
            <v>0</v>
          </cell>
          <cell r="N125">
            <v>0</v>
          </cell>
          <cell r="O125">
            <v>19989</v>
          </cell>
          <cell r="P125">
            <v>0</v>
          </cell>
          <cell r="Q125">
            <v>0</v>
          </cell>
          <cell r="R125">
            <v>3492</v>
          </cell>
          <cell r="S125">
            <v>0</v>
          </cell>
          <cell r="T125">
            <v>0</v>
          </cell>
          <cell r="U125">
            <v>18681</v>
          </cell>
          <cell r="V125">
            <v>0</v>
          </cell>
          <cell r="W125">
            <v>0</v>
          </cell>
          <cell r="X125">
            <v>14973</v>
          </cell>
          <cell r="Y125">
            <v>0</v>
          </cell>
          <cell r="Z125">
            <v>0</v>
          </cell>
          <cell r="AA125">
            <v>4487</v>
          </cell>
          <cell r="AB125">
            <v>0</v>
          </cell>
          <cell r="AC125">
            <v>0</v>
          </cell>
          <cell r="AD125">
            <v>4733</v>
          </cell>
          <cell r="AE125">
            <v>0</v>
          </cell>
          <cell r="AF125">
            <v>0</v>
          </cell>
          <cell r="AG125">
            <v>6196</v>
          </cell>
          <cell r="AH125">
            <v>0</v>
          </cell>
          <cell r="AI125">
            <v>0</v>
          </cell>
          <cell r="AJ125">
            <v>0</v>
          </cell>
          <cell r="AM125">
            <v>0</v>
          </cell>
          <cell r="AP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84019</v>
          </cell>
          <cell r="BL125">
            <v>84019</v>
          </cell>
        </row>
        <row r="126">
          <cell r="C126" t="str">
            <v>B02035</v>
          </cell>
          <cell r="D126" t="str">
            <v>B.2.A.1.1.D) Altro (medicina dei servizi, psicologi, medici 118, ecc)</v>
          </cell>
          <cell r="E126" t="str">
            <v>2008</v>
          </cell>
          <cell r="F126" t="str">
            <v>C</v>
          </cell>
          <cell r="G126">
            <v>0</v>
          </cell>
          <cell r="H126">
            <v>0</v>
          </cell>
          <cell r="I126">
            <v>448</v>
          </cell>
          <cell r="J126">
            <v>0</v>
          </cell>
          <cell r="K126">
            <v>0</v>
          </cell>
          <cell r="L126">
            <v>1345</v>
          </cell>
          <cell r="M126">
            <v>0</v>
          </cell>
          <cell r="N126">
            <v>0</v>
          </cell>
          <cell r="O126">
            <v>833</v>
          </cell>
          <cell r="P126">
            <v>0</v>
          </cell>
          <cell r="Q126">
            <v>0</v>
          </cell>
          <cell r="R126">
            <v>31</v>
          </cell>
          <cell r="S126">
            <v>0</v>
          </cell>
          <cell r="T126">
            <v>0</v>
          </cell>
          <cell r="U126">
            <v>10221</v>
          </cell>
          <cell r="V126">
            <v>0</v>
          </cell>
          <cell r="W126">
            <v>0</v>
          </cell>
          <cell r="X126">
            <v>9057</v>
          </cell>
          <cell r="Y126">
            <v>0</v>
          </cell>
          <cell r="Z126">
            <v>0</v>
          </cell>
          <cell r="AA126">
            <v>221</v>
          </cell>
          <cell r="AB126">
            <v>0</v>
          </cell>
          <cell r="AC126">
            <v>0</v>
          </cell>
          <cell r="AD126">
            <v>2151</v>
          </cell>
          <cell r="AE126">
            <v>0</v>
          </cell>
          <cell r="AF126">
            <v>0</v>
          </cell>
          <cell r="AG126">
            <v>1496</v>
          </cell>
          <cell r="AH126">
            <v>0</v>
          </cell>
          <cell r="AI126">
            <v>0</v>
          </cell>
          <cell r="AJ126">
            <v>0</v>
          </cell>
          <cell r="AM126">
            <v>0</v>
          </cell>
          <cell r="AP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25803</v>
          </cell>
          <cell r="BL126">
            <v>25803</v>
          </cell>
        </row>
        <row r="127">
          <cell r="C127" t="str">
            <v>B02040</v>
          </cell>
          <cell r="D127" t="str">
            <v>B.2.A.1.2) - da pubblico (Asl-AO, IRCCS, Policlinici della Regione) - Mobilità intraregionale</v>
          </cell>
          <cell r="E127" t="str">
            <v>2008</v>
          </cell>
          <cell r="F127" t="str">
            <v>C</v>
          </cell>
          <cell r="G127">
            <v>0</v>
          </cell>
          <cell r="H127">
            <v>0</v>
          </cell>
          <cell r="I127">
            <v>19</v>
          </cell>
          <cell r="J127">
            <v>18.992999999999999</v>
          </cell>
          <cell r="K127">
            <v>7.0000000000014495E-3</v>
          </cell>
          <cell r="L127">
            <v>28</v>
          </cell>
          <cell r="M127">
            <v>28.419</v>
          </cell>
          <cell r="N127">
            <v>-0.41900000000000048</v>
          </cell>
          <cell r="O127">
            <v>17</v>
          </cell>
          <cell r="P127">
            <v>16.963999999999999</v>
          </cell>
          <cell r="Q127">
            <v>3.6000000000001364E-2</v>
          </cell>
          <cell r="R127">
            <v>34</v>
          </cell>
          <cell r="S127">
            <v>33.953000000000003</v>
          </cell>
          <cell r="T127">
            <v>4.6999999999997044E-2</v>
          </cell>
          <cell r="U127">
            <v>66</v>
          </cell>
          <cell r="V127">
            <v>66.326999999999998</v>
          </cell>
          <cell r="W127">
            <v>-0.32699999999999818</v>
          </cell>
          <cell r="X127">
            <v>44</v>
          </cell>
          <cell r="Y127">
            <v>44.334000000000003</v>
          </cell>
          <cell r="Z127">
            <v>-0.33400000000000318</v>
          </cell>
          <cell r="AA127">
            <v>18</v>
          </cell>
          <cell r="AB127">
            <v>17.709</v>
          </cell>
          <cell r="AC127">
            <v>0.29100000000000037</v>
          </cell>
          <cell r="AD127">
            <v>31</v>
          </cell>
          <cell r="AE127">
            <v>31.402999999999999</v>
          </cell>
          <cell r="AF127">
            <v>-0.40299999999999869</v>
          </cell>
          <cell r="AG127">
            <v>17</v>
          </cell>
          <cell r="AH127">
            <v>16.969000000000001</v>
          </cell>
          <cell r="AI127">
            <v>3.0999999999998806E-2</v>
          </cell>
          <cell r="AJ127">
            <v>0</v>
          </cell>
          <cell r="AM127">
            <v>0</v>
          </cell>
          <cell r="AP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548</v>
          </cell>
        </row>
        <row r="128">
          <cell r="C128" t="str">
            <v>B02045</v>
          </cell>
          <cell r="D128" t="str">
            <v>B.2.A.1.3) - da pubblico Mobilità ( Extra Regione)</v>
          </cell>
          <cell r="E128" t="str">
            <v>2008</v>
          </cell>
          <cell r="F128" t="str">
            <v>C</v>
          </cell>
          <cell r="G128">
            <v>0</v>
          </cell>
          <cell r="H128">
            <v>0</v>
          </cell>
          <cell r="I128">
            <v>402</v>
          </cell>
          <cell r="J128">
            <v>401.98599999999999</v>
          </cell>
          <cell r="K128">
            <v>1.4000000000010004E-2</v>
          </cell>
          <cell r="L128">
            <v>233</v>
          </cell>
          <cell r="M128">
            <v>233.11699999999999</v>
          </cell>
          <cell r="N128">
            <v>-0.11699999999999022</v>
          </cell>
          <cell r="O128">
            <v>360</v>
          </cell>
          <cell r="P128">
            <v>360.28399999999999</v>
          </cell>
          <cell r="Q128">
            <v>-0.28399999999999181</v>
          </cell>
          <cell r="R128">
            <v>122</v>
          </cell>
          <cell r="S128">
            <v>122.47799999999999</v>
          </cell>
          <cell r="T128">
            <v>-0.47799999999999443</v>
          </cell>
          <cell r="U128">
            <v>394</v>
          </cell>
          <cell r="V128">
            <v>393.66800000000001</v>
          </cell>
          <cell r="W128">
            <v>0.33199999999999363</v>
          </cell>
          <cell r="X128">
            <v>475</v>
          </cell>
          <cell r="Y128">
            <v>475.23200000000003</v>
          </cell>
          <cell r="Z128">
            <v>-0.23200000000002774</v>
          </cell>
          <cell r="AA128">
            <v>133</v>
          </cell>
          <cell r="AB128">
            <v>132.73099999999999</v>
          </cell>
          <cell r="AC128">
            <v>0.26900000000000546</v>
          </cell>
          <cell r="AD128">
            <v>260</v>
          </cell>
          <cell r="AE128">
            <v>260.06900000000002</v>
          </cell>
          <cell r="AF128">
            <v>-6.9000000000016826E-2</v>
          </cell>
          <cell r="AG128">
            <v>316</v>
          </cell>
          <cell r="AH128">
            <v>315.59500000000003</v>
          </cell>
          <cell r="AI128">
            <v>0.40499999999997272</v>
          </cell>
          <cell r="AJ128">
            <v>0</v>
          </cell>
          <cell r="AM128">
            <v>0</v>
          </cell>
          <cell r="AP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2695</v>
          </cell>
          <cell r="BL128">
            <v>5390</v>
          </cell>
        </row>
        <row r="129">
          <cell r="C129" t="str">
            <v>B02050</v>
          </cell>
          <cell r="D129" t="str">
            <v>B.2.A.2)   Acquisti servizi sanitari per farmaceutica</v>
          </cell>
          <cell r="E129" t="str">
            <v>2008</v>
          </cell>
          <cell r="F129" t="str">
            <v>C</v>
          </cell>
          <cell r="G129">
            <v>0</v>
          </cell>
          <cell r="H129">
            <v>1039</v>
          </cell>
          <cell r="I129">
            <v>105604</v>
          </cell>
          <cell r="J129">
            <v>1444.69</v>
          </cell>
          <cell r="K129">
            <v>104159.31</v>
          </cell>
          <cell r="L129">
            <v>60261</v>
          </cell>
          <cell r="M129">
            <v>748.82</v>
          </cell>
          <cell r="N129">
            <v>59512.18</v>
          </cell>
          <cell r="O129">
            <v>230502</v>
          </cell>
          <cell r="P129">
            <v>1195.3599999999999</v>
          </cell>
          <cell r="Q129">
            <v>229306.64</v>
          </cell>
          <cell r="R129">
            <v>39407</v>
          </cell>
          <cell r="S129">
            <v>811.41499999999996</v>
          </cell>
          <cell r="T129">
            <v>38595.584999999999</v>
          </cell>
          <cell r="U129">
            <v>156564</v>
          </cell>
          <cell r="V129">
            <v>2116</v>
          </cell>
          <cell r="W129">
            <v>154448</v>
          </cell>
          <cell r="X129">
            <v>273216</v>
          </cell>
          <cell r="Y129">
            <v>1416.934</v>
          </cell>
          <cell r="Z129">
            <v>271799.06599999999</v>
          </cell>
          <cell r="AA129">
            <v>61966</v>
          </cell>
          <cell r="AB129">
            <v>349.78199999999998</v>
          </cell>
          <cell r="AC129">
            <v>61616.218000000001</v>
          </cell>
          <cell r="AD129">
            <v>85010</v>
          </cell>
          <cell r="AE129">
            <v>699.00599999999997</v>
          </cell>
          <cell r="AF129">
            <v>84310.994000000006</v>
          </cell>
          <cell r="AG129">
            <v>86992</v>
          </cell>
          <cell r="AH129">
            <v>993.327</v>
          </cell>
          <cell r="AI129">
            <v>85998.672999999995</v>
          </cell>
          <cell r="AJ129">
            <v>0</v>
          </cell>
          <cell r="AM129">
            <v>0</v>
          </cell>
          <cell r="AP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1095606</v>
          </cell>
          <cell r="BL129">
            <v>2200083</v>
          </cell>
        </row>
        <row r="130">
          <cell r="C130" t="str">
            <v>B02055</v>
          </cell>
          <cell r="D130" t="str">
            <v>B.2.A.2.1) - da convenzione</v>
          </cell>
          <cell r="E130" t="str">
            <v>2008</v>
          </cell>
          <cell r="F130" t="str">
            <v>C</v>
          </cell>
          <cell r="G130">
            <v>0</v>
          </cell>
          <cell r="H130">
            <v>1039</v>
          </cell>
          <cell r="I130">
            <v>104159</v>
          </cell>
          <cell r="J130">
            <v>0</v>
          </cell>
          <cell r="K130">
            <v>0</v>
          </cell>
          <cell r="L130">
            <v>59512</v>
          </cell>
          <cell r="M130">
            <v>0</v>
          </cell>
          <cell r="N130">
            <v>0</v>
          </cell>
          <cell r="O130">
            <v>229307</v>
          </cell>
          <cell r="P130">
            <v>0</v>
          </cell>
          <cell r="Q130">
            <v>0</v>
          </cell>
          <cell r="R130">
            <v>38595</v>
          </cell>
          <cell r="S130">
            <v>0</v>
          </cell>
          <cell r="T130">
            <v>0</v>
          </cell>
          <cell r="U130">
            <v>154448</v>
          </cell>
          <cell r="V130">
            <v>0</v>
          </cell>
          <cell r="W130">
            <v>0</v>
          </cell>
          <cell r="X130">
            <v>271799</v>
          </cell>
          <cell r="Y130">
            <v>0</v>
          </cell>
          <cell r="Z130">
            <v>0</v>
          </cell>
          <cell r="AA130">
            <v>61617</v>
          </cell>
          <cell r="AB130">
            <v>0</v>
          </cell>
          <cell r="AC130">
            <v>0</v>
          </cell>
          <cell r="AD130">
            <v>84311</v>
          </cell>
          <cell r="AE130">
            <v>0</v>
          </cell>
          <cell r="AF130">
            <v>0</v>
          </cell>
          <cell r="AG130">
            <v>85998</v>
          </cell>
          <cell r="AH130">
            <v>0</v>
          </cell>
          <cell r="AI130">
            <v>0</v>
          </cell>
          <cell r="AJ130">
            <v>0</v>
          </cell>
          <cell r="AM130">
            <v>0</v>
          </cell>
          <cell r="AP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1090785</v>
          </cell>
          <cell r="BL130">
            <v>1090785</v>
          </cell>
        </row>
        <row r="131">
          <cell r="C131" t="str">
            <v>B02060</v>
          </cell>
          <cell r="D131" t="str">
            <v>B.2.A.2.2) - da pubblico (Asl-AO, IRCCS, Policlinici  della Regione)- Mobilità intraregionale</v>
          </cell>
          <cell r="E131" t="str">
            <v>2008</v>
          </cell>
          <cell r="F131" t="str">
            <v>C</v>
          </cell>
          <cell r="G131">
            <v>0</v>
          </cell>
          <cell r="H131">
            <v>0</v>
          </cell>
          <cell r="I131">
            <v>791</v>
          </cell>
          <cell r="J131">
            <v>791.05600000000004</v>
          </cell>
          <cell r="K131">
            <v>-5.6000000000040018E-2</v>
          </cell>
          <cell r="L131">
            <v>324</v>
          </cell>
          <cell r="M131">
            <v>323.529</v>
          </cell>
          <cell r="N131">
            <v>0.47100000000000364</v>
          </cell>
          <cell r="O131">
            <v>563</v>
          </cell>
          <cell r="P131">
            <v>562.95299999999997</v>
          </cell>
          <cell r="Q131">
            <v>4.7000000000025466E-2</v>
          </cell>
          <cell r="R131">
            <v>545</v>
          </cell>
          <cell r="S131">
            <v>544.89400000000001</v>
          </cell>
          <cell r="T131">
            <v>0.10599999999999454</v>
          </cell>
          <cell r="U131">
            <v>1249</v>
          </cell>
          <cell r="V131">
            <v>1249.1780000000001</v>
          </cell>
          <cell r="W131">
            <v>-0.17800000000011096</v>
          </cell>
          <cell r="X131">
            <v>519</v>
          </cell>
          <cell r="Y131">
            <v>518.66</v>
          </cell>
          <cell r="Z131">
            <v>0.34000000000003183</v>
          </cell>
          <cell r="AA131">
            <v>161</v>
          </cell>
          <cell r="AB131">
            <v>161.333</v>
          </cell>
          <cell r="AC131">
            <v>-0.33299999999999841</v>
          </cell>
          <cell r="AD131">
            <v>338</v>
          </cell>
          <cell r="AE131">
            <v>337.536</v>
          </cell>
          <cell r="AF131">
            <v>0.46399999999999864</v>
          </cell>
          <cell r="AG131">
            <v>465</v>
          </cell>
          <cell r="AH131">
            <v>464.93700000000001</v>
          </cell>
          <cell r="AI131">
            <v>6.2999999999988177E-2</v>
          </cell>
          <cell r="AJ131">
            <v>0</v>
          </cell>
          <cell r="AM131">
            <v>0</v>
          </cell>
          <cell r="AP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9910</v>
          </cell>
        </row>
        <row r="132">
          <cell r="C132" t="str">
            <v>B02065</v>
          </cell>
          <cell r="D132" t="str">
            <v>B.2.A.2.3) - da pubblico ( extra Regione)</v>
          </cell>
          <cell r="E132" t="str">
            <v>2008</v>
          </cell>
          <cell r="F132" t="str">
            <v>C</v>
          </cell>
          <cell r="G132">
            <v>0</v>
          </cell>
          <cell r="H132">
            <v>0</v>
          </cell>
          <cell r="I132">
            <v>654</v>
          </cell>
          <cell r="J132">
            <v>653.63400000000001</v>
          </cell>
          <cell r="K132">
            <v>0.36599999999998545</v>
          </cell>
          <cell r="L132">
            <v>425</v>
          </cell>
          <cell r="M132">
            <v>425.291</v>
          </cell>
          <cell r="N132">
            <v>-0.29099999999999682</v>
          </cell>
          <cell r="O132">
            <v>632</v>
          </cell>
          <cell r="P132">
            <v>632.40700000000004</v>
          </cell>
          <cell r="Q132">
            <v>-0.40700000000003911</v>
          </cell>
          <cell r="R132">
            <v>267</v>
          </cell>
          <cell r="S132">
            <v>266.52100000000002</v>
          </cell>
          <cell r="T132">
            <v>0.47899999999998499</v>
          </cell>
          <cell r="U132">
            <v>867</v>
          </cell>
          <cell r="V132">
            <v>866.822</v>
          </cell>
          <cell r="W132">
            <v>0.17799999999999727</v>
          </cell>
          <cell r="X132">
            <v>898</v>
          </cell>
          <cell r="Y132">
            <v>898.274</v>
          </cell>
          <cell r="Z132">
            <v>-0.27400000000000091</v>
          </cell>
          <cell r="AA132">
            <v>188</v>
          </cell>
          <cell r="AB132">
            <v>188.44900000000001</v>
          </cell>
          <cell r="AC132">
            <v>-0.44900000000001228</v>
          </cell>
          <cell r="AD132">
            <v>361</v>
          </cell>
          <cell r="AE132">
            <v>361.47</v>
          </cell>
          <cell r="AF132">
            <v>-0.47000000000002728</v>
          </cell>
          <cell r="AG132">
            <v>529</v>
          </cell>
          <cell r="AH132">
            <v>528.39</v>
          </cell>
          <cell r="AI132">
            <v>0.61000000000001364</v>
          </cell>
          <cell r="AJ132">
            <v>0</v>
          </cell>
          <cell r="AM132">
            <v>0</v>
          </cell>
          <cell r="AP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4821</v>
          </cell>
          <cell r="BL132">
            <v>9642</v>
          </cell>
        </row>
        <row r="133">
          <cell r="C133" t="str">
            <v>B02070</v>
          </cell>
          <cell r="D133" t="str">
            <v>B.2.A.3)   Acquisti servizi sanitari per assistenza specialistica ambulatoriale</v>
          </cell>
          <cell r="E133" t="str">
            <v>2008</v>
          </cell>
          <cell r="F133" t="str">
            <v>C</v>
          </cell>
          <cell r="G133">
            <v>0</v>
          </cell>
          <cell r="H133">
            <v>14973</v>
          </cell>
          <cell r="I133">
            <v>66407</v>
          </cell>
          <cell r="J133">
            <v>15844.852000000001</v>
          </cell>
          <cell r="K133">
            <v>50562.148000000001</v>
          </cell>
          <cell r="L133">
            <v>28318</v>
          </cell>
          <cell r="M133">
            <v>13507.412</v>
          </cell>
          <cell r="N133">
            <v>14810.588</v>
          </cell>
          <cell r="O133">
            <v>152254</v>
          </cell>
          <cell r="P133">
            <v>46866.146999999997</v>
          </cell>
          <cell r="Q133">
            <v>105387.853</v>
          </cell>
          <cell r="R133">
            <v>16538</v>
          </cell>
          <cell r="S133">
            <v>8343.3870000000006</v>
          </cell>
          <cell r="T133">
            <v>8194.6129999999994</v>
          </cell>
          <cell r="U133">
            <v>76962</v>
          </cell>
          <cell r="V133">
            <v>26322.174999999999</v>
          </cell>
          <cell r="W133">
            <v>50639.824999999997</v>
          </cell>
          <cell r="X133">
            <v>192035</v>
          </cell>
          <cell r="Y133">
            <v>50105.330999999998</v>
          </cell>
          <cell r="Z133">
            <v>141929.66899999999</v>
          </cell>
          <cell r="AA133">
            <v>25380</v>
          </cell>
          <cell r="AB133">
            <v>8534.6260000000002</v>
          </cell>
          <cell r="AC133">
            <v>16845.374</v>
          </cell>
          <cell r="AD133">
            <v>46235</v>
          </cell>
          <cell r="AE133">
            <v>12260.919</v>
          </cell>
          <cell r="AF133">
            <v>33974.080999999998</v>
          </cell>
          <cell r="AG133">
            <v>49345</v>
          </cell>
          <cell r="AH133">
            <v>11421.736999999999</v>
          </cell>
          <cell r="AI133">
            <v>37923.262999999999</v>
          </cell>
          <cell r="AJ133">
            <v>0</v>
          </cell>
          <cell r="AM133">
            <v>0</v>
          </cell>
          <cell r="AP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499714</v>
          </cell>
          <cell r="BL133">
            <v>1321921</v>
          </cell>
        </row>
        <row r="134">
          <cell r="C134" t="str">
            <v>B02075</v>
          </cell>
          <cell r="D134" t="str">
            <v>B.2.A.3.1)  - da pubblico (Asl-AO, IRCCS, Policlinici della Regione)-  Mobilità intraregionale</v>
          </cell>
          <cell r="E134" t="str">
            <v>2008</v>
          </cell>
          <cell r="F134" t="str">
            <v>C</v>
          </cell>
          <cell r="G134">
            <v>0</v>
          </cell>
          <cell r="H134">
            <v>0</v>
          </cell>
          <cell r="I134">
            <v>12891</v>
          </cell>
          <cell r="J134">
            <v>12891.046</v>
          </cell>
          <cell r="K134">
            <v>-4.6000000000276486E-2</v>
          </cell>
          <cell r="L134">
            <v>11917</v>
          </cell>
          <cell r="M134">
            <v>11917.457</v>
          </cell>
          <cell r="N134">
            <v>-0.45700000000033469</v>
          </cell>
          <cell r="O134">
            <v>42237</v>
          </cell>
          <cell r="P134">
            <v>42236.593000000001</v>
          </cell>
          <cell r="Q134">
            <v>0.4069999999992433</v>
          </cell>
          <cell r="R134">
            <v>7541</v>
          </cell>
          <cell r="S134">
            <v>7540.9269999999997</v>
          </cell>
          <cell r="T134">
            <v>7.3000000000320142E-2</v>
          </cell>
          <cell r="U134">
            <v>21619</v>
          </cell>
          <cell r="V134">
            <v>21619.43</v>
          </cell>
          <cell r="W134">
            <v>-0.43000000000029104</v>
          </cell>
          <cell r="X134">
            <v>45841</v>
          </cell>
          <cell r="Y134">
            <v>45839.911999999997</v>
          </cell>
          <cell r="Z134">
            <v>1.088000000003376</v>
          </cell>
          <cell r="AA134">
            <v>7350</v>
          </cell>
          <cell r="AB134">
            <v>7350.3729999999996</v>
          </cell>
          <cell r="AC134">
            <v>-0.37299999999959255</v>
          </cell>
          <cell r="AD134">
            <v>10245</v>
          </cell>
          <cell r="AE134">
            <v>10244.763999999999</v>
          </cell>
          <cell r="AF134">
            <v>0.2360000000007858</v>
          </cell>
          <cell r="AG134">
            <v>9092</v>
          </cell>
          <cell r="AH134">
            <v>9091.732</v>
          </cell>
          <cell r="AI134">
            <v>0.2680000000000291</v>
          </cell>
          <cell r="AJ134">
            <v>0</v>
          </cell>
          <cell r="AM134">
            <v>0</v>
          </cell>
          <cell r="AP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337466</v>
          </cell>
        </row>
        <row r="135">
          <cell r="C135" t="str">
            <v>B02080</v>
          </cell>
          <cell r="D135" t="str">
            <v>B.2.A.3.2)  - da pubblico (altri soggetti pubbl. della Regione)</v>
          </cell>
          <cell r="E135" t="str">
            <v>2008</v>
          </cell>
          <cell r="F135" t="str">
            <v>C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M135">
            <v>0</v>
          </cell>
          <cell r="AP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</row>
        <row r="136">
          <cell r="C136" t="str">
            <v>B02085</v>
          </cell>
          <cell r="D136" t="str">
            <v>B.2.A.3.3)  - da pubblico (extra Regione)</v>
          </cell>
          <cell r="E136" t="str">
            <v>2008</v>
          </cell>
          <cell r="F136" t="str">
            <v>C</v>
          </cell>
          <cell r="G136">
            <v>0</v>
          </cell>
          <cell r="H136">
            <v>0</v>
          </cell>
          <cell r="I136">
            <v>2329</v>
          </cell>
          <cell r="J136">
            <v>2328.893</v>
          </cell>
          <cell r="K136">
            <v>0.1069999999999709</v>
          </cell>
          <cell r="L136">
            <v>1576</v>
          </cell>
          <cell r="M136">
            <v>1575.7159999999999</v>
          </cell>
          <cell r="N136">
            <v>0.2840000000001055</v>
          </cell>
          <cell r="O136">
            <v>3293</v>
          </cell>
          <cell r="P136">
            <v>3292.9830000000002</v>
          </cell>
          <cell r="Q136">
            <v>1.6999999999825377E-2</v>
          </cell>
          <cell r="R136">
            <v>772</v>
          </cell>
          <cell r="S136">
            <v>771.90099999999995</v>
          </cell>
          <cell r="T136">
            <v>9.9000000000046384E-2</v>
          </cell>
          <cell r="U136">
            <v>3663</v>
          </cell>
          <cell r="V136">
            <v>3663.3490000000002</v>
          </cell>
          <cell r="W136">
            <v>-0.34900000000016007</v>
          </cell>
          <cell r="X136">
            <v>3942</v>
          </cell>
          <cell r="Y136">
            <v>3940.6239999999998</v>
          </cell>
          <cell r="Z136">
            <v>1.3760000000002037</v>
          </cell>
          <cell r="AA136">
            <v>1111</v>
          </cell>
          <cell r="AB136">
            <v>1111.2909999999999</v>
          </cell>
          <cell r="AC136">
            <v>-0.29099999999993997</v>
          </cell>
          <cell r="AD136">
            <v>1903</v>
          </cell>
          <cell r="AE136">
            <v>1902.645</v>
          </cell>
          <cell r="AF136">
            <v>0.35500000000001819</v>
          </cell>
          <cell r="AG136">
            <v>2210</v>
          </cell>
          <cell r="AH136">
            <v>2210.1849999999999</v>
          </cell>
          <cell r="AI136">
            <v>-0.18499999999994543</v>
          </cell>
          <cell r="AJ136">
            <v>0</v>
          </cell>
          <cell r="AM136">
            <v>0</v>
          </cell>
          <cell r="AP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20799</v>
          </cell>
          <cell r="BL136">
            <v>41598</v>
          </cell>
        </row>
        <row r="137">
          <cell r="C137" t="str">
            <v>B02090</v>
          </cell>
          <cell r="D137" t="str">
            <v>B.2.A.3.4)  - da privato - Medici SUMAI</v>
          </cell>
          <cell r="E137" t="str">
            <v>2008</v>
          </cell>
          <cell r="F137" t="str">
            <v>C</v>
          </cell>
          <cell r="G137">
            <v>0</v>
          </cell>
          <cell r="H137">
            <v>0</v>
          </cell>
          <cell r="I137">
            <v>4865</v>
          </cell>
          <cell r="J137">
            <v>0</v>
          </cell>
          <cell r="K137">
            <v>0</v>
          </cell>
          <cell r="L137">
            <v>4560</v>
          </cell>
          <cell r="M137">
            <v>0</v>
          </cell>
          <cell r="N137">
            <v>0</v>
          </cell>
          <cell r="O137">
            <v>12057</v>
          </cell>
          <cell r="P137">
            <v>0</v>
          </cell>
          <cell r="Q137">
            <v>0</v>
          </cell>
          <cell r="R137">
            <v>2657</v>
          </cell>
          <cell r="S137">
            <v>0</v>
          </cell>
          <cell r="T137">
            <v>0</v>
          </cell>
          <cell r="U137">
            <v>7127</v>
          </cell>
          <cell r="V137">
            <v>0</v>
          </cell>
          <cell r="W137">
            <v>0</v>
          </cell>
          <cell r="X137">
            <v>16145</v>
          </cell>
          <cell r="Y137">
            <v>0</v>
          </cell>
          <cell r="Z137">
            <v>0</v>
          </cell>
          <cell r="AA137">
            <v>3076</v>
          </cell>
          <cell r="AB137">
            <v>0</v>
          </cell>
          <cell r="AC137">
            <v>0</v>
          </cell>
          <cell r="AD137">
            <v>4751</v>
          </cell>
          <cell r="AE137">
            <v>0</v>
          </cell>
          <cell r="AF137">
            <v>0</v>
          </cell>
          <cell r="AG137">
            <v>4089</v>
          </cell>
          <cell r="AH137">
            <v>0</v>
          </cell>
          <cell r="AI137">
            <v>0</v>
          </cell>
          <cell r="AJ137">
            <v>0</v>
          </cell>
          <cell r="AM137">
            <v>0</v>
          </cell>
          <cell r="AP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59327</v>
          </cell>
          <cell r="BL137">
            <v>59327</v>
          </cell>
        </row>
        <row r="138">
          <cell r="C138" t="str">
            <v>B02095</v>
          </cell>
          <cell r="D138" t="str">
            <v>B.2.A.3.5)  - da privato</v>
          </cell>
          <cell r="E138" t="str">
            <v>2008</v>
          </cell>
          <cell r="F138" t="str">
            <v>C</v>
          </cell>
          <cell r="G138">
            <v>0</v>
          </cell>
          <cell r="H138">
            <v>14711</v>
          </cell>
          <cell r="I138">
            <v>45697</v>
          </cell>
          <cell r="J138">
            <v>0</v>
          </cell>
          <cell r="K138">
            <v>0</v>
          </cell>
          <cell r="L138">
            <v>10251</v>
          </cell>
          <cell r="M138">
            <v>0</v>
          </cell>
          <cell r="N138">
            <v>0</v>
          </cell>
          <cell r="O138">
            <v>93330</v>
          </cell>
          <cell r="P138">
            <v>0</v>
          </cell>
          <cell r="Q138">
            <v>0</v>
          </cell>
          <cell r="R138">
            <v>5537</v>
          </cell>
          <cell r="S138">
            <v>0</v>
          </cell>
          <cell r="T138">
            <v>0</v>
          </cell>
          <cell r="U138">
            <v>43514</v>
          </cell>
          <cell r="V138">
            <v>0</v>
          </cell>
          <cell r="W138">
            <v>0</v>
          </cell>
          <cell r="X138">
            <v>125782</v>
          </cell>
          <cell r="Y138">
            <v>0</v>
          </cell>
          <cell r="Z138">
            <v>0</v>
          </cell>
          <cell r="AA138">
            <v>13770</v>
          </cell>
          <cell r="AB138">
            <v>0</v>
          </cell>
          <cell r="AC138">
            <v>0</v>
          </cell>
          <cell r="AD138">
            <v>29222</v>
          </cell>
          <cell r="AE138">
            <v>0</v>
          </cell>
          <cell r="AF138">
            <v>0</v>
          </cell>
          <cell r="AG138">
            <v>33834</v>
          </cell>
          <cell r="AH138">
            <v>0</v>
          </cell>
          <cell r="AI138">
            <v>0</v>
          </cell>
          <cell r="AJ138">
            <v>0</v>
          </cell>
          <cell r="AM138">
            <v>0</v>
          </cell>
          <cell r="AP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415648</v>
          </cell>
          <cell r="BL138">
            <v>415648</v>
          </cell>
        </row>
        <row r="139">
          <cell r="C139" t="str">
            <v>B02100</v>
          </cell>
          <cell r="D139" t="str">
            <v>B.2.A.3.5.A) Servizi sanitari per assistenza specialistica da IRCCS Privati e Policl.privati</v>
          </cell>
          <cell r="E139" t="str">
            <v>2008</v>
          </cell>
          <cell r="F139" t="str">
            <v>C</v>
          </cell>
          <cell r="G139">
            <v>0</v>
          </cell>
          <cell r="H139">
            <v>978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M139">
            <v>0</v>
          </cell>
          <cell r="AP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978</v>
          </cell>
          <cell r="BL139">
            <v>978</v>
          </cell>
        </row>
        <row r="140">
          <cell r="C140" t="str">
            <v>B02105</v>
          </cell>
          <cell r="D140" t="str">
            <v>B.2.A.3.5.B) Servizi sanitari per assistenza specialistica da Ospedali Classificati privati</v>
          </cell>
          <cell r="E140" t="str">
            <v>2008</v>
          </cell>
          <cell r="F140" t="str">
            <v>C</v>
          </cell>
          <cell r="G140">
            <v>0</v>
          </cell>
          <cell r="H140">
            <v>3388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M140">
            <v>0</v>
          </cell>
          <cell r="AP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3388</v>
          </cell>
          <cell r="BL140">
            <v>3388</v>
          </cell>
        </row>
        <row r="141">
          <cell r="C141" t="str">
            <v>B02110</v>
          </cell>
          <cell r="D141" t="str">
            <v>B.2.A.3.5.C) Servizi sanitari per assistenza specialistica da Case di Cura Private</v>
          </cell>
          <cell r="E141" t="str">
            <v>2008</v>
          </cell>
          <cell r="F141" t="str">
            <v>C</v>
          </cell>
          <cell r="G141">
            <v>0</v>
          </cell>
          <cell r="H141">
            <v>4558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7</v>
          </cell>
          <cell r="AH141">
            <v>0</v>
          </cell>
          <cell r="AI141">
            <v>0</v>
          </cell>
          <cell r="AJ141">
            <v>0</v>
          </cell>
          <cell r="AM141">
            <v>0</v>
          </cell>
          <cell r="AP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4565</v>
          </cell>
          <cell r="BL141">
            <v>4565</v>
          </cell>
        </row>
        <row r="142">
          <cell r="C142" t="str">
            <v>B02115</v>
          </cell>
          <cell r="D142" t="str">
            <v>B.2.A.3.5.D) Servizi sanitari per assistenza specialistica da altri soggetti privati</v>
          </cell>
          <cell r="E142" t="str">
            <v>2008</v>
          </cell>
          <cell r="F142" t="str">
            <v>C</v>
          </cell>
          <cell r="G142">
            <v>0</v>
          </cell>
          <cell r="H142">
            <v>5787</v>
          </cell>
          <cell r="I142">
            <v>45697</v>
          </cell>
          <cell r="J142">
            <v>0</v>
          </cell>
          <cell r="K142">
            <v>0</v>
          </cell>
          <cell r="L142">
            <v>10251</v>
          </cell>
          <cell r="M142">
            <v>0</v>
          </cell>
          <cell r="N142">
            <v>0</v>
          </cell>
          <cell r="O142">
            <v>93330</v>
          </cell>
          <cell r="P142">
            <v>0</v>
          </cell>
          <cell r="Q142">
            <v>0</v>
          </cell>
          <cell r="R142">
            <v>5537</v>
          </cell>
          <cell r="S142">
            <v>0</v>
          </cell>
          <cell r="T142">
            <v>0</v>
          </cell>
          <cell r="U142">
            <v>43514</v>
          </cell>
          <cell r="V142">
            <v>0</v>
          </cell>
          <cell r="W142">
            <v>0</v>
          </cell>
          <cell r="X142">
            <v>125782</v>
          </cell>
          <cell r="Y142">
            <v>0</v>
          </cell>
          <cell r="Z142">
            <v>0</v>
          </cell>
          <cell r="AA142">
            <v>13770</v>
          </cell>
          <cell r="AB142">
            <v>0</v>
          </cell>
          <cell r="AC142">
            <v>0</v>
          </cell>
          <cell r="AD142">
            <v>29222</v>
          </cell>
          <cell r="AE142">
            <v>0</v>
          </cell>
          <cell r="AF142">
            <v>0</v>
          </cell>
          <cell r="AG142">
            <v>33827</v>
          </cell>
          <cell r="AH142">
            <v>0</v>
          </cell>
          <cell r="AI142">
            <v>0</v>
          </cell>
          <cell r="AJ142">
            <v>0</v>
          </cell>
          <cell r="AM142">
            <v>0</v>
          </cell>
          <cell r="AP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406717</v>
          </cell>
          <cell r="BL142">
            <v>406717</v>
          </cell>
        </row>
        <row r="143">
          <cell r="C143" t="str">
            <v>B02120</v>
          </cell>
          <cell r="D143" t="str">
            <v>B.2.A.3.6)  - da privato per cittadini non residenti - extraregione (mobilità attiva in compensazione)</v>
          </cell>
          <cell r="E143" t="str">
            <v>2008</v>
          </cell>
          <cell r="F143" t="str">
            <v>C</v>
          </cell>
          <cell r="G143">
            <v>0</v>
          </cell>
          <cell r="H143">
            <v>262</v>
          </cell>
          <cell r="I143">
            <v>625</v>
          </cell>
          <cell r="J143">
            <v>624.91300000000001</v>
          </cell>
          <cell r="K143">
            <v>8.6999999999989086E-2</v>
          </cell>
          <cell r="L143">
            <v>14</v>
          </cell>
          <cell r="M143">
            <v>14.239000000000001</v>
          </cell>
          <cell r="N143">
            <v>-0.23900000000000077</v>
          </cell>
          <cell r="O143">
            <v>1337</v>
          </cell>
          <cell r="P143">
            <v>1336.5709999999999</v>
          </cell>
          <cell r="Q143">
            <v>0.42900000000008731</v>
          </cell>
          <cell r="R143">
            <v>31</v>
          </cell>
          <cell r="S143">
            <v>30.559000000000001</v>
          </cell>
          <cell r="T143">
            <v>0.44099999999999895</v>
          </cell>
          <cell r="U143">
            <v>1039</v>
          </cell>
          <cell r="V143">
            <v>1039.396</v>
          </cell>
          <cell r="W143">
            <v>-0.39599999999995816</v>
          </cell>
          <cell r="X143">
            <v>325</v>
          </cell>
          <cell r="Y143">
            <v>324.79500000000002</v>
          </cell>
          <cell r="Z143">
            <v>0.20499999999998408</v>
          </cell>
          <cell r="AA143">
            <v>73</v>
          </cell>
          <cell r="AB143">
            <v>72.962000000000003</v>
          </cell>
          <cell r="AC143">
            <v>3.7999999999996703E-2</v>
          </cell>
          <cell r="AD143">
            <v>114</v>
          </cell>
          <cell r="AE143">
            <v>113.51</v>
          </cell>
          <cell r="AF143">
            <v>0.48999999999999488</v>
          </cell>
          <cell r="AG143">
            <v>120</v>
          </cell>
          <cell r="AH143">
            <v>119.82</v>
          </cell>
          <cell r="AI143">
            <v>0.18000000000000682</v>
          </cell>
          <cell r="AJ143">
            <v>0</v>
          </cell>
          <cell r="AM143">
            <v>0</v>
          </cell>
          <cell r="AP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3940</v>
          </cell>
          <cell r="BL143">
            <v>7618</v>
          </cell>
        </row>
        <row r="144">
          <cell r="C144" t="str">
            <v>B02125</v>
          </cell>
          <cell r="D144" t="str">
            <v>B.2.A.4)   Acquisti servizi sanitari per assistenza riabilitativa</v>
          </cell>
          <cell r="E144" t="str">
            <v>2008</v>
          </cell>
          <cell r="F144" t="str">
            <v>C</v>
          </cell>
          <cell r="G144">
            <v>0</v>
          </cell>
          <cell r="H144">
            <v>5655</v>
          </cell>
          <cell r="I144">
            <v>5462</v>
          </cell>
          <cell r="J144">
            <v>0</v>
          </cell>
          <cell r="K144">
            <v>0</v>
          </cell>
          <cell r="L144">
            <v>2321</v>
          </cell>
          <cell r="M144">
            <v>0</v>
          </cell>
          <cell r="N144">
            <v>0</v>
          </cell>
          <cell r="O144">
            <v>67532</v>
          </cell>
          <cell r="P144">
            <v>0</v>
          </cell>
          <cell r="Q144">
            <v>0</v>
          </cell>
          <cell r="R144">
            <v>1991</v>
          </cell>
          <cell r="S144">
            <v>0</v>
          </cell>
          <cell r="T144">
            <v>0</v>
          </cell>
          <cell r="U144">
            <v>15472</v>
          </cell>
          <cell r="V144">
            <v>0</v>
          </cell>
          <cell r="W144">
            <v>0</v>
          </cell>
          <cell r="X144">
            <v>15679</v>
          </cell>
          <cell r="Y144">
            <v>0</v>
          </cell>
          <cell r="Z144">
            <v>0</v>
          </cell>
          <cell r="AA144">
            <v>3997</v>
          </cell>
          <cell r="AB144">
            <v>0</v>
          </cell>
          <cell r="AC144">
            <v>0</v>
          </cell>
          <cell r="AD144">
            <v>14501</v>
          </cell>
          <cell r="AE144">
            <v>0</v>
          </cell>
          <cell r="AF144">
            <v>0</v>
          </cell>
          <cell r="AG144">
            <v>18392</v>
          </cell>
          <cell r="AH144">
            <v>0</v>
          </cell>
          <cell r="AI144">
            <v>0</v>
          </cell>
          <cell r="AJ144">
            <v>0</v>
          </cell>
          <cell r="AM144">
            <v>0</v>
          </cell>
          <cell r="AP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7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151009</v>
          </cell>
          <cell r="BL144">
            <v>151009</v>
          </cell>
        </row>
        <row r="145">
          <cell r="C145" t="str">
            <v>B02130</v>
          </cell>
          <cell r="D145" t="str">
            <v>B.2.A.4.1)  - da pubblico (Asl-AO, IRCCS, Policlinici della Regione) -  Mobilità intraregionale</v>
          </cell>
          <cell r="E145" t="str">
            <v>2008</v>
          </cell>
          <cell r="F145" t="str">
            <v>C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M145">
            <v>0</v>
          </cell>
          <cell r="AP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</row>
        <row r="146">
          <cell r="C146" t="str">
            <v>B02135</v>
          </cell>
          <cell r="D146" t="str">
            <v>B.2.A.4.2)  - da pubblico (altri soggetti pubbl. della Regione)</v>
          </cell>
          <cell r="E146" t="str">
            <v>2008</v>
          </cell>
          <cell r="F146" t="str">
            <v>C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M146">
            <v>0</v>
          </cell>
          <cell r="AP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</row>
        <row r="147">
          <cell r="C147" t="str">
            <v>B02140</v>
          </cell>
          <cell r="D147" t="str">
            <v>B.2.A.4.3)  - da pubblico (extra Regione) non soggetto a compensazione</v>
          </cell>
          <cell r="E147" t="str">
            <v>2008</v>
          </cell>
          <cell r="F147" t="str">
            <v>C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54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1</v>
          </cell>
          <cell r="AH147">
            <v>0</v>
          </cell>
          <cell r="AI147">
            <v>0</v>
          </cell>
          <cell r="AJ147">
            <v>0</v>
          </cell>
          <cell r="AM147">
            <v>0</v>
          </cell>
          <cell r="AP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55</v>
          </cell>
          <cell r="BL147">
            <v>55</v>
          </cell>
        </row>
        <row r="148">
          <cell r="C148" t="str">
            <v>B02145</v>
          </cell>
          <cell r="D148" t="str">
            <v>B.2.A.4.4)  - da privato (intraregionale ed extraregionale)</v>
          </cell>
          <cell r="E148" t="str">
            <v>2008</v>
          </cell>
          <cell r="F148" t="str">
            <v>C</v>
          </cell>
          <cell r="G148">
            <v>0</v>
          </cell>
          <cell r="H148">
            <v>5655</v>
          </cell>
          <cell r="I148">
            <v>5462</v>
          </cell>
          <cell r="J148">
            <v>0</v>
          </cell>
          <cell r="K148">
            <v>0</v>
          </cell>
          <cell r="L148">
            <v>2321</v>
          </cell>
          <cell r="M148">
            <v>0</v>
          </cell>
          <cell r="N148">
            <v>0</v>
          </cell>
          <cell r="O148">
            <v>67532</v>
          </cell>
          <cell r="P148">
            <v>0</v>
          </cell>
          <cell r="Q148">
            <v>0</v>
          </cell>
          <cell r="R148">
            <v>1991</v>
          </cell>
          <cell r="S148">
            <v>0</v>
          </cell>
          <cell r="T148">
            <v>0</v>
          </cell>
          <cell r="U148">
            <v>15472</v>
          </cell>
          <cell r="V148">
            <v>0</v>
          </cell>
          <cell r="W148">
            <v>0</v>
          </cell>
          <cell r="X148">
            <v>15679</v>
          </cell>
          <cell r="Y148">
            <v>0</v>
          </cell>
          <cell r="Z148">
            <v>0</v>
          </cell>
          <cell r="AA148">
            <v>3943</v>
          </cell>
          <cell r="AB148">
            <v>0</v>
          </cell>
          <cell r="AC148">
            <v>0</v>
          </cell>
          <cell r="AD148">
            <v>14501</v>
          </cell>
          <cell r="AE148">
            <v>0</v>
          </cell>
          <cell r="AF148">
            <v>0</v>
          </cell>
          <cell r="AG148">
            <v>18391</v>
          </cell>
          <cell r="AH148">
            <v>0</v>
          </cell>
          <cell r="AI148">
            <v>0</v>
          </cell>
          <cell r="AJ148">
            <v>0</v>
          </cell>
          <cell r="AM148">
            <v>0</v>
          </cell>
          <cell r="AP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7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150954</v>
          </cell>
          <cell r="BL148">
            <v>150954</v>
          </cell>
        </row>
        <row r="149">
          <cell r="C149" t="str">
            <v>B02150</v>
          </cell>
          <cell r="D149" t="str">
            <v>B.2.A.5)   Acquisti servizi sanitari per assistenza integrativa e protesica</v>
          </cell>
          <cell r="E149" t="str">
            <v>2008</v>
          </cell>
          <cell r="F149" t="str">
            <v>C</v>
          </cell>
          <cell r="G149">
            <v>0</v>
          </cell>
          <cell r="H149">
            <v>0</v>
          </cell>
          <cell r="I149">
            <v>18499</v>
          </cell>
          <cell r="J149">
            <v>0</v>
          </cell>
          <cell r="K149">
            <v>0</v>
          </cell>
          <cell r="L149">
            <v>9502</v>
          </cell>
          <cell r="M149">
            <v>0</v>
          </cell>
          <cell r="N149">
            <v>0</v>
          </cell>
          <cell r="O149">
            <v>43050</v>
          </cell>
          <cell r="P149">
            <v>0</v>
          </cell>
          <cell r="Q149">
            <v>0</v>
          </cell>
          <cell r="R149">
            <v>6302</v>
          </cell>
          <cell r="S149">
            <v>0</v>
          </cell>
          <cell r="T149">
            <v>0</v>
          </cell>
          <cell r="U149">
            <v>21600</v>
          </cell>
          <cell r="V149">
            <v>0</v>
          </cell>
          <cell r="W149">
            <v>0</v>
          </cell>
          <cell r="X149">
            <v>40994</v>
          </cell>
          <cell r="Y149">
            <v>0</v>
          </cell>
          <cell r="Z149">
            <v>0</v>
          </cell>
          <cell r="AA149">
            <v>9579</v>
          </cell>
          <cell r="AB149">
            <v>0</v>
          </cell>
          <cell r="AC149">
            <v>0</v>
          </cell>
          <cell r="AD149">
            <v>11668</v>
          </cell>
          <cell r="AE149">
            <v>0</v>
          </cell>
          <cell r="AF149">
            <v>0</v>
          </cell>
          <cell r="AG149">
            <v>15765</v>
          </cell>
          <cell r="AH149">
            <v>0</v>
          </cell>
          <cell r="AI149">
            <v>0</v>
          </cell>
          <cell r="AJ149">
            <v>0</v>
          </cell>
          <cell r="AM149">
            <v>0</v>
          </cell>
          <cell r="AP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176959</v>
          </cell>
          <cell r="BL149">
            <v>176959</v>
          </cell>
        </row>
        <row r="150">
          <cell r="C150" t="str">
            <v>B02155</v>
          </cell>
          <cell r="D150" t="str">
            <v>B.2.A.5.1)  - da pubblico (Asl-AO, IRCCS, Policlinici della Regione)-  Mobilità intraregionale</v>
          </cell>
          <cell r="E150" t="str">
            <v>2008</v>
          </cell>
          <cell r="F150" t="str">
            <v>C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M150">
            <v>0</v>
          </cell>
          <cell r="AP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</row>
        <row r="151">
          <cell r="C151" t="str">
            <v>B02160</v>
          </cell>
          <cell r="D151" t="str">
            <v>B.2.A.5.2)  - da pubblico (altri soggetti pubbl. della Regione)</v>
          </cell>
          <cell r="E151" t="str">
            <v>2008</v>
          </cell>
          <cell r="F151" t="str">
            <v>C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M151">
            <v>0</v>
          </cell>
          <cell r="AP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</row>
        <row r="152">
          <cell r="C152" t="str">
            <v>B02165</v>
          </cell>
          <cell r="D152" t="str">
            <v>B.2.A.5.3)  - da pubblico (extra Regione)</v>
          </cell>
          <cell r="E152" t="str">
            <v>2008</v>
          </cell>
          <cell r="F152" t="str">
            <v>C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5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11</v>
          </cell>
          <cell r="AE152">
            <v>0</v>
          </cell>
          <cell r="AF152">
            <v>0</v>
          </cell>
          <cell r="AG152">
            <v>9</v>
          </cell>
          <cell r="AH152">
            <v>0</v>
          </cell>
          <cell r="AI152">
            <v>0</v>
          </cell>
          <cell r="AJ152">
            <v>0</v>
          </cell>
          <cell r="AM152">
            <v>0</v>
          </cell>
          <cell r="AP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25</v>
          </cell>
          <cell r="BL152">
            <v>25</v>
          </cell>
        </row>
        <row r="153">
          <cell r="C153" t="str">
            <v>B02170</v>
          </cell>
          <cell r="D153" t="str">
            <v>B.2.A.5.4)  - da privato</v>
          </cell>
          <cell r="E153" t="str">
            <v>2008</v>
          </cell>
          <cell r="F153" t="str">
            <v>C</v>
          </cell>
          <cell r="G153">
            <v>0</v>
          </cell>
          <cell r="H153">
            <v>0</v>
          </cell>
          <cell r="I153">
            <v>18499</v>
          </cell>
          <cell r="J153">
            <v>0</v>
          </cell>
          <cell r="K153">
            <v>0</v>
          </cell>
          <cell r="L153">
            <v>9502</v>
          </cell>
          <cell r="M153">
            <v>0</v>
          </cell>
          <cell r="N153">
            <v>0</v>
          </cell>
          <cell r="O153">
            <v>43050</v>
          </cell>
          <cell r="P153">
            <v>0</v>
          </cell>
          <cell r="Q153">
            <v>0</v>
          </cell>
          <cell r="R153">
            <v>6302</v>
          </cell>
          <cell r="S153">
            <v>0</v>
          </cell>
          <cell r="T153">
            <v>0</v>
          </cell>
          <cell r="U153">
            <v>21600</v>
          </cell>
          <cell r="V153">
            <v>0</v>
          </cell>
          <cell r="W153">
            <v>0</v>
          </cell>
          <cell r="X153">
            <v>40989</v>
          </cell>
          <cell r="Y153">
            <v>0</v>
          </cell>
          <cell r="Z153">
            <v>0</v>
          </cell>
          <cell r="AA153">
            <v>9579</v>
          </cell>
          <cell r="AB153">
            <v>0</v>
          </cell>
          <cell r="AC153">
            <v>0</v>
          </cell>
          <cell r="AD153">
            <v>11657</v>
          </cell>
          <cell r="AE153">
            <v>0</v>
          </cell>
          <cell r="AF153">
            <v>0</v>
          </cell>
          <cell r="AG153">
            <v>15756</v>
          </cell>
          <cell r="AH153">
            <v>0</v>
          </cell>
          <cell r="AI153">
            <v>0</v>
          </cell>
          <cell r="AJ153">
            <v>0</v>
          </cell>
          <cell r="AM153">
            <v>0</v>
          </cell>
          <cell r="AP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176934</v>
          </cell>
          <cell r="BL153">
            <v>176934</v>
          </cell>
        </row>
        <row r="154">
          <cell r="C154" t="str">
            <v>B02175</v>
          </cell>
          <cell r="D154" t="str">
            <v>B.2.A.6)   Acquisti servizi sanitari per assistenza ospedaliera</v>
          </cell>
          <cell r="E154" t="str">
            <v>2008</v>
          </cell>
          <cell r="F154" t="str">
            <v>C</v>
          </cell>
          <cell r="G154">
            <v>0</v>
          </cell>
          <cell r="H154">
            <v>279696</v>
          </cell>
          <cell r="I154">
            <v>199020</v>
          </cell>
          <cell r="J154">
            <v>186687.84099999999</v>
          </cell>
          <cell r="K154">
            <v>12332.159000000014</v>
          </cell>
          <cell r="L154">
            <v>144466</v>
          </cell>
          <cell r="M154">
            <v>130600.095</v>
          </cell>
          <cell r="N154">
            <v>13865.904999999999</v>
          </cell>
          <cell r="O154">
            <v>540614</v>
          </cell>
          <cell r="P154">
            <v>425317.44799999997</v>
          </cell>
          <cell r="Q154">
            <v>115296.55200000003</v>
          </cell>
          <cell r="R154">
            <v>87451</v>
          </cell>
          <cell r="S154">
            <v>87450.337</v>
          </cell>
          <cell r="T154">
            <v>0.66300000000046566</v>
          </cell>
          <cell r="U154">
            <v>297930</v>
          </cell>
          <cell r="V154">
            <v>240783.07</v>
          </cell>
          <cell r="W154">
            <v>57146.929999999993</v>
          </cell>
          <cell r="X154">
            <v>589689</v>
          </cell>
          <cell r="Y154">
            <v>494796.33399999997</v>
          </cell>
          <cell r="Z154">
            <v>94892.666000000027</v>
          </cell>
          <cell r="AA154">
            <v>94155</v>
          </cell>
          <cell r="AB154">
            <v>86842.483999999997</v>
          </cell>
          <cell r="AC154">
            <v>7312.5160000000033</v>
          </cell>
          <cell r="AD154">
            <v>169828</v>
          </cell>
          <cell r="AE154">
            <v>136867.68700000001</v>
          </cell>
          <cell r="AF154">
            <v>32960.312999999995</v>
          </cell>
          <cell r="AG154">
            <v>157351</v>
          </cell>
          <cell r="AH154">
            <v>142582.318</v>
          </cell>
          <cell r="AI154">
            <v>14768.682000000001</v>
          </cell>
          <cell r="AJ154">
            <v>0</v>
          </cell>
          <cell r="AM154">
            <v>0</v>
          </cell>
          <cell r="AP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312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887736</v>
          </cell>
          <cell r="BL154">
            <v>4841016</v>
          </cell>
        </row>
        <row r="155">
          <cell r="C155" t="str">
            <v>B02180</v>
          </cell>
          <cell r="D155" t="str">
            <v>B.2.A.6.1)  - da pubblico (Asl-AO, IRCCS, Policlinici della Regione)-  Mobilità intraregionale</v>
          </cell>
          <cell r="E155" t="str">
            <v>2008</v>
          </cell>
          <cell r="F155" t="str">
            <v>C</v>
          </cell>
          <cell r="G155">
            <v>0</v>
          </cell>
          <cell r="H155">
            <v>0</v>
          </cell>
          <cell r="I155">
            <v>159617</v>
          </cell>
          <cell r="J155">
            <v>159616.89799999999</v>
          </cell>
          <cell r="K155">
            <v>0.10200000001350418</v>
          </cell>
          <cell r="L155">
            <v>114565</v>
          </cell>
          <cell r="M155">
            <v>114565.27099999999</v>
          </cell>
          <cell r="N155">
            <v>-0.27099999999336433</v>
          </cell>
          <cell r="O155">
            <v>386013</v>
          </cell>
          <cell r="P155">
            <v>386012.54599999997</v>
          </cell>
          <cell r="Q155">
            <v>0.45400000002700835</v>
          </cell>
          <cell r="R155">
            <v>78840</v>
          </cell>
          <cell r="S155">
            <v>78839.395999999993</v>
          </cell>
          <cell r="T155">
            <v>0.60400000000663567</v>
          </cell>
          <cell r="U155">
            <v>188960</v>
          </cell>
          <cell r="V155">
            <v>188959.57</v>
          </cell>
          <cell r="W155">
            <v>0.42999999999301508</v>
          </cell>
          <cell r="X155">
            <v>445238</v>
          </cell>
          <cell r="Y155">
            <v>445238.33899999998</v>
          </cell>
          <cell r="Z155">
            <v>-0.33899999997811392</v>
          </cell>
          <cell r="AA155">
            <v>70688</v>
          </cell>
          <cell r="AB155">
            <v>70687.812000000005</v>
          </cell>
          <cell r="AC155">
            <v>0.1879999999946449</v>
          </cell>
          <cell r="AD155">
            <v>116262</v>
          </cell>
          <cell r="AE155">
            <v>116261.946</v>
          </cell>
          <cell r="AF155">
            <v>5.400000000372529E-2</v>
          </cell>
          <cell r="AG155">
            <v>112355</v>
          </cell>
          <cell r="AH155">
            <v>112354.882</v>
          </cell>
          <cell r="AI155">
            <v>0.11800000000221189</v>
          </cell>
          <cell r="AJ155">
            <v>0</v>
          </cell>
          <cell r="AM155">
            <v>0</v>
          </cell>
          <cell r="AP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238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3345314</v>
          </cell>
        </row>
        <row r="156">
          <cell r="C156" t="str">
            <v>B02185</v>
          </cell>
          <cell r="D156" t="str">
            <v>B.2.A.6.2)  - da pubblico (altri soggetti pubbl. della Regione)</v>
          </cell>
          <cell r="E156" t="str">
            <v>2008</v>
          </cell>
          <cell r="F156" t="str">
            <v>C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M156">
            <v>0</v>
          </cell>
          <cell r="AP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</row>
        <row r="157">
          <cell r="C157" t="str">
            <v>B02190</v>
          </cell>
          <cell r="D157" t="str">
            <v>B.2.A.6.3)  - da pubblico (extra Regione)</v>
          </cell>
          <cell r="E157" t="str">
            <v>2008</v>
          </cell>
          <cell r="F157" t="str">
            <v>C</v>
          </cell>
          <cell r="G157">
            <v>0</v>
          </cell>
          <cell r="H157">
            <v>0</v>
          </cell>
          <cell r="I157">
            <v>27004</v>
          </cell>
          <cell r="J157">
            <v>27003.767</v>
          </cell>
          <cell r="K157">
            <v>0.23300000000017462</v>
          </cell>
          <cell r="L157">
            <v>15973</v>
          </cell>
          <cell r="M157">
            <v>15972.788</v>
          </cell>
          <cell r="N157">
            <v>0.21199999999953434</v>
          </cell>
          <cell r="O157">
            <v>37973</v>
          </cell>
          <cell r="P157">
            <v>37972.633999999998</v>
          </cell>
          <cell r="Q157">
            <v>0.36600000000180444</v>
          </cell>
          <cell r="R157">
            <v>8611</v>
          </cell>
          <cell r="S157">
            <v>8610.9410000000007</v>
          </cell>
          <cell r="T157">
            <v>5.8999999999286956E-2</v>
          </cell>
          <cell r="U157">
            <v>41515</v>
          </cell>
          <cell r="V157">
            <v>41514.777999999998</v>
          </cell>
          <cell r="W157">
            <v>0.22200000000157161</v>
          </cell>
          <cell r="X157">
            <v>49012</v>
          </cell>
          <cell r="Y157">
            <v>48997.970999999998</v>
          </cell>
          <cell r="Z157">
            <v>14.02900000000227</v>
          </cell>
          <cell r="AA157">
            <v>16129</v>
          </cell>
          <cell r="AB157">
            <v>16128.763999999999</v>
          </cell>
          <cell r="AC157">
            <v>0.2360000000007858</v>
          </cell>
          <cell r="AD157">
            <v>20376</v>
          </cell>
          <cell r="AE157">
            <v>20375.572</v>
          </cell>
          <cell r="AF157">
            <v>0.42799999999988358</v>
          </cell>
          <cell r="AG157">
            <v>30114</v>
          </cell>
          <cell r="AH157">
            <v>30114.587</v>
          </cell>
          <cell r="AI157">
            <v>-0.58699999999953434</v>
          </cell>
          <cell r="AJ157">
            <v>0</v>
          </cell>
          <cell r="AM157">
            <v>0</v>
          </cell>
          <cell r="AP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246707</v>
          </cell>
          <cell r="BL157">
            <v>493414</v>
          </cell>
        </row>
        <row r="158">
          <cell r="C158" t="str">
            <v>B02195</v>
          </cell>
          <cell r="D158" t="str">
            <v>B.2.A.6.4)  - da privato</v>
          </cell>
          <cell r="E158" t="str">
            <v>2008</v>
          </cell>
          <cell r="F158" t="str">
            <v>C</v>
          </cell>
          <cell r="G158">
            <v>0</v>
          </cell>
          <cell r="H158">
            <v>274615</v>
          </cell>
          <cell r="I158">
            <v>12332</v>
          </cell>
          <cell r="J158">
            <v>0</v>
          </cell>
          <cell r="K158">
            <v>0</v>
          </cell>
          <cell r="L158">
            <v>13866</v>
          </cell>
          <cell r="M158">
            <v>0</v>
          </cell>
          <cell r="N158">
            <v>0</v>
          </cell>
          <cell r="O158">
            <v>115296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57146</v>
          </cell>
          <cell r="V158">
            <v>0</v>
          </cell>
          <cell r="W158">
            <v>0</v>
          </cell>
          <cell r="X158">
            <v>94879</v>
          </cell>
          <cell r="Y158">
            <v>0</v>
          </cell>
          <cell r="Z158">
            <v>0</v>
          </cell>
          <cell r="AA158">
            <v>7312</v>
          </cell>
          <cell r="AB158">
            <v>0</v>
          </cell>
          <cell r="AC158">
            <v>0</v>
          </cell>
          <cell r="AD158">
            <v>32960</v>
          </cell>
          <cell r="AE158">
            <v>0</v>
          </cell>
          <cell r="AF158">
            <v>0</v>
          </cell>
          <cell r="AG158">
            <v>14769</v>
          </cell>
          <cell r="AH158">
            <v>0</v>
          </cell>
          <cell r="AI158">
            <v>0</v>
          </cell>
          <cell r="AJ158">
            <v>0</v>
          </cell>
          <cell r="AM158">
            <v>0</v>
          </cell>
          <cell r="AP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74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623249</v>
          </cell>
          <cell r="BL158">
            <v>623249</v>
          </cell>
        </row>
        <row r="159">
          <cell r="C159" t="str">
            <v>B02200</v>
          </cell>
          <cell r="D159" t="str">
            <v>B.2.A.6.4.A) Servizi sanitari per assistenza ospedaliera da IRCCS Privati e Policlinici privati</v>
          </cell>
          <cell r="E159" t="str">
            <v>2008</v>
          </cell>
          <cell r="F159" t="str">
            <v>C</v>
          </cell>
          <cell r="G159">
            <v>0</v>
          </cell>
          <cell r="H159">
            <v>29963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M159">
            <v>0</v>
          </cell>
          <cell r="AP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74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30037</v>
          </cell>
          <cell r="BL159">
            <v>30037</v>
          </cell>
        </row>
        <row r="160">
          <cell r="C160" t="str">
            <v>B02205</v>
          </cell>
          <cell r="D160" t="str">
            <v>B.2.A.6.4.B) Servizi sanitari per assistenza ospedaliera da Ospedali Classificati privati</v>
          </cell>
          <cell r="E160" t="str">
            <v>2008</v>
          </cell>
          <cell r="F160" t="str">
            <v>C</v>
          </cell>
          <cell r="G160">
            <v>0</v>
          </cell>
          <cell r="H160">
            <v>46859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M160">
            <v>0</v>
          </cell>
          <cell r="AP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46859</v>
          </cell>
          <cell r="BL160">
            <v>46859</v>
          </cell>
        </row>
        <row r="161">
          <cell r="C161" t="str">
            <v>B02210</v>
          </cell>
          <cell r="D161" t="str">
            <v>B.2.A.6.4.C) Servizi sanitari per assistenza ospedaliera da Case di Cura Private</v>
          </cell>
          <cell r="E161" t="str">
            <v>2008</v>
          </cell>
          <cell r="F161" t="str">
            <v>C</v>
          </cell>
          <cell r="G161">
            <v>0</v>
          </cell>
          <cell r="H161">
            <v>76320</v>
          </cell>
          <cell r="I161">
            <v>12332</v>
          </cell>
          <cell r="J161">
            <v>0</v>
          </cell>
          <cell r="K161">
            <v>0</v>
          </cell>
          <cell r="L161">
            <v>13866</v>
          </cell>
          <cell r="M161">
            <v>0</v>
          </cell>
          <cell r="N161">
            <v>0</v>
          </cell>
          <cell r="O161">
            <v>115296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57146</v>
          </cell>
          <cell r="V161">
            <v>0</v>
          </cell>
          <cell r="W161">
            <v>0</v>
          </cell>
          <cell r="X161">
            <v>94879</v>
          </cell>
          <cell r="Y161">
            <v>0</v>
          </cell>
          <cell r="Z161">
            <v>0</v>
          </cell>
          <cell r="AA161">
            <v>7312</v>
          </cell>
          <cell r="AB161">
            <v>0</v>
          </cell>
          <cell r="AC161">
            <v>0</v>
          </cell>
          <cell r="AD161">
            <v>32960</v>
          </cell>
          <cell r="AE161">
            <v>0</v>
          </cell>
          <cell r="AF161">
            <v>0</v>
          </cell>
          <cell r="AG161">
            <v>14769</v>
          </cell>
          <cell r="AH161">
            <v>0</v>
          </cell>
          <cell r="AI161">
            <v>0</v>
          </cell>
          <cell r="AJ161">
            <v>0</v>
          </cell>
          <cell r="AM161">
            <v>0</v>
          </cell>
          <cell r="AP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424880</v>
          </cell>
          <cell r="BL161">
            <v>424880</v>
          </cell>
        </row>
        <row r="162">
          <cell r="C162" t="str">
            <v>B02215</v>
          </cell>
          <cell r="D162" t="str">
            <v>B.2.A.6.4.D) Servizi sanitari per assistenza ospedaliera da altri soggetti privati</v>
          </cell>
          <cell r="E162" t="str">
            <v>2008</v>
          </cell>
          <cell r="F162" t="str">
            <v>C</v>
          </cell>
          <cell r="G162">
            <v>0</v>
          </cell>
          <cell r="H162">
            <v>121473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M162">
            <v>0</v>
          </cell>
          <cell r="AP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121473</v>
          </cell>
          <cell r="BL162">
            <v>121473</v>
          </cell>
        </row>
        <row r="163">
          <cell r="C163" t="str">
            <v>B02220</v>
          </cell>
          <cell r="D163" t="str">
            <v>B.2.A.6.5)  - da privato per cittadini non residenti - extraregione (mobilità attiva in compensazione)</v>
          </cell>
          <cell r="E163" t="str">
            <v>2008</v>
          </cell>
          <cell r="F163" t="str">
            <v>C</v>
          </cell>
          <cell r="G163">
            <v>0</v>
          </cell>
          <cell r="H163">
            <v>5081</v>
          </cell>
          <cell r="I163">
            <v>67</v>
          </cell>
          <cell r="J163">
            <v>67.176000000000002</v>
          </cell>
          <cell r="K163">
            <v>-0.17600000000000193</v>
          </cell>
          <cell r="L163">
            <v>62</v>
          </cell>
          <cell r="M163">
            <v>62.036000000000001</v>
          </cell>
          <cell r="N163">
            <v>-3.6000000000001364E-2</v>
          </cell>
          <cell r="O163">
            <v>1332</v>
          </cell>
          <cell r="P163">
            <v>1332.268</v>
          </cell>
          <cell r="Q163">
            <v>-0.2680000000000291</v>
          </cell>
          <cell r="R163">
            <v>0</v>
          </cell>
          <cell r="S163">
            <v>0</v>
          </cell>
          <cell r="T163">
            <v>0</v>
          </cell>
          <cell r="U163">
            <v>10309</v>
          </cell>
          <cell r="V163">
            <v>10308.722</v>
          </cell>
          <cell r="W163">
            <v>0.27800000000024738</v>
          </cell>
          <cell r="X163">
            <v>560</v>
          </cell>
          <cell r="Y163">
            <v>560.024</v>
          </cell>
          <cell r="Z163">
            <v>-2.4000000000000909E-2</v>
          </cell>
          <cell r="AA163">
            <v>26</v>
          </cell>
          <cell r="AB163">
            <v>25.908000000000001</v>
          </cell>
          <cell r="AC163">
            <v>9.1999999999998749E-2</v>
          </cell>
          <cell r="AD163">
            <v>230</v>
          </cell>
          <cell r="AE163">
            <v>230.16900000000001</v>
          </cell>
          <cell r="AF163">
            <v>-0.16900000000001114</v>
          </cell>
          <cell r="AG163">
            <v>113</v>
          </cell>
          <cell r="AH163">
            <v>112.849</v>
          </cell>
          <cell r="AI163">
            <v>0.15099999999999625</v>
          </cell>
          <cell r="AJ163">
            <v>0</v>
          </cell>
          <cell r="AM163">
            <v>0</v>
          </cell>
          <cell r="AP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17780</v>
          </cell>
          <cell r="BL163">
            <v>30479</v>
          </cell>
        </row>
        <row r="164">
          <cell r="C164" t="str">
            <v>B02225</v>
          </cell>
          <cell r="D164" t="str">
            <v>B.2.A.7)   Acquisto prestazioni di psichiatria residenziale e semiresidenziale</v>
          </cell>
          <cell r="E164" t="str">
            <v>2008</v>
          </cell>
          <cell r="F164" t="str">
            <v>C</v>
          </cell>
          <cell r="G164">
            <v>0</v>
          </cell>
          <cell r="H164">
            <v>0</v>
          </cell>
          <cell r="I164">
            <v>899</v>
          </cell>
          <cell r="J164">
            <v>466.28899999999999</v>
          </cell>
          <cell r="K164">
            <v>432.71100000000001</v>
          </cell>
          <cell r="L164">
            <v>2320</v>
          </cell>
          <cell r="M164">
            <v>2099.9749999999999</v>
          </cell>
          <cell r="N164">
            <v>220.02500000000009</v>
          </cell>
          <cell r="O164">
            <v>32609</v>
          </cell>
          <cell r="P164">
            <v>0</v>
          </cell>
          <cell r="Q164">
            <v>0</v>
          </cell>
          <cell r="R164">
            <v>3216</v>
          </cell>
          <cell r="S164">
            <v>524.23800000000006</v>
          </cell>
          <cell r="T164">
            <v>2691.7619999999997</v>
          </cell>
          <cell r="U164">
            <v>6308</v>
          </cell>
          <cell r="V164">
            <v>1829.1130000000001</v>
          </cell>
          <cell r="W164">
            <v>4478.8869999999997</v>
          </cell>
          <cell r="X164">
            <v>5504</v>
          </cell>
          <cell r="Y164">
            <v>273.245</v>
          </cell>
          <cell r="Z164">
            <v>5230.7550000000001</v>
          </cell>
          <cell r="AA164">
            <v>2900</v>
          </cell>
          <cell r="AB164">
            <v>486.34300000000002</v>
          </cell>
          <cell r="AC164">
            <v>2413.6570000000002</v>
          </cell>
          <cell r="AD164">
            <v>6703</v>
          </cell>
          <cell r="AE164">
            <v>511.654</v>
          </cell>
          <cell r="AF164">
            <v>6191.3459999999995</v>
          </cell>
          <cell r="AG164">
            <v>5669</v>
          </cell>
          <cell r="AH164">
            <v>0</v>
          </cell>
          <cell r="AI164">
            <v>0</v>
          </cell>
          <cell r="AJ164">
            <v>0</v>
          </cell>
          <cell r="AM164">
            <v>0</v>
          </cell>
          <cell r="AP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59938</v>
          </cell>
          <cell r="BL164">
            <v>93978</v>
          </cell>
        </row>
        <row r="165">
          <cell r="C165" t="str">
            <v>B02230</v>
          </cell>
          <cell r="D165" t="str">
            <v>B.2.A.7.1)  - da pubblico (Asl-AO, IRCCS, Policlinici della Regione) -  Mobilità intraregionale</v>
          </cell>
          <cell r="E165" t="str">
            <v>2008</v>
          </cell>
          <cell r="F165" t="str">
            <v>C</v>
          </cell>
          <cell r="G165">
            <v>0</v>
          </cell>
          <cell r="H165">
            <v>0</v>
          </cell>
          <cell r="I165">
            <v>466</v>
          </cell>
          <cell r="J165">
            <v>466.28899999999999</v>
          </cell>
          <cell r="K165">
            <v>-0.28899999999998727</v>
          </cell>
          <cell r="L165">
            <v>2100</v>
          </cell>
          <cell r="M165">
            <v>2099.9749999999999</v>
          </cell>
          <cell r="N165">
            <v>2.5000000000090949E-2</v>
          </cell>
          <cell r="O165">
            <v>0</v>
          </cell>
          <cell r="P165">
            <v>0</v>
          </cell>
          <cell r="Q165">
            <v>0</v>
          </cell>
          <cell r="R165">
            <v>524</v>
          </cell>
          <cell r="S165">
            <v>524.23800000000006</v>
          </cell>
          <cell r="T165">
            <v>-0.23800000000005639</v>
          </cell>
          <cell r="U165">
            <v>1829</v>
          </cell>
          <cell r="V165">
            <v>1829.1130000000001</v>
          </cell>
          <cell r="W165">
            <v>-0.11300000000005639</v>
          </cell>
          <cell r="X165">
            <v>273</v>
          </cell>
          <cell r="Y165">
            <v>273.245</v>
          </cell>
          <cell r="Z165">
            <v>-0.24500000000000455</v>
          </cell>
          <cell r="AA165">
            <v>486</v>
          </cell>
          <cell r="AB165">
            <v>486.34300000000002</v>
          </cell>
          <cell r="AC165">
            <v>-0.34300000000001774</v>
          </cell>
          <cell r="AD165">
            <v>512</v>
          </cell>
          <cell r="AE165">
            <v>511.654</v>
          </cell>
          <cell r="AF165">
            <v>0.34600000000000364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M165">
            <v>0</v>
          </cell>
          <cell r="AP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12380</v>
          </cell>
        </row>
        <row r="166">
          <cell r="C166" t="str">
            <v>B02235</v>
          </cell>
          <cell r="D166" t="str">
            <v>B.2.A.7.2)  - da pubblico (altri soggetti pubbl. della Regione)</v>
          </cell>
          <cell r="E166" t="str">
            <v>2008</v>
          </cell>
          <cell r="F166" t="str">
            <v>C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M166">
            <v>0</v>
          </cell>
          <cell r="AP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</row>
        <row r="167">
          <cell r="C167" t="str">
            <v>B02240</v>
          </cell>
          <cell r="D167" t="str">
            <v>B.2.A.7.3)  - da pubblico (extra Regione) - non soggette a compensazione</v>
          </cell>
          <cell r="E167" t="str">
            <v>2008</v>
          </cell>
          <cell r="F167" t="str">
            <v>C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52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22</v>
          </cell>
          <cell r="AH167">
            <v>0</v>
          </cell>
          <cell r="AI167">
            <v>0</v>
          </cell>
          <cell r="AJ167">
            <v>0</v>
          </cell>
          <cell r="AM167">
            <v>0</v>
          </cell>
          <cell r="AP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74</v>
          </cell>
          <cell r="BL167">
            <v>74</v>
          </cell>
        </row>
        <row r="168">
          <cell r="C168" t="str">
            <v>B02245</v>
          </cell>
          <cell r="D168" t="str">
            <v>B.2.A.7.4)  - da privato(intraregionale ed extraregionale)</v>
          </cell>
          <cell r="E168" t="str">
            <v>2008</v>
          </cell>
          <cell r="F168" t="str">
            <v>C</v>
          </cell>
          <cell r="G168">
            <v>0</v>
          </cell>
          <cell r="H168">
            <v>0</v>
          </cell>
          <cell r="I168">
            <v>433</v>
          </cell>
          <cell r="J168">
            <v>0</v>
          </cell>
          <cell r="K168">
            <v>0</v>
          </cell>
          <cell r="L168">
            <v>220</v>
          </cell>
          <cell r="M168">
            <v>0</v>
          </cell>
          <cell r="N168">
            <v>0</v>
          </cell>
          <cell r="O168">
            <v>32609</v>
          </cell>
          <cell r="P168">
            <v>0</v>
          </cell>
          <cell r="Q168">
            <v>0</v>
          </cell>
          <cell r="R168">
            <v>2692</v>
          </cell>
          <cell r="S168">
            <v>0</v>
          </cell>
          <cell r="T168">
            <v>0</v>
          </cell>
          <cell r="U168">
            <v>4479</v>
          </cell>
          <cell r="V168">
            <v>0</v>
          </cell>
          <cell r="W168">
            <v>0</v>
          </cell>
          <cell r="X168">
            <v>5179</v>
          </cell>
          <cell r="Y168">
            <v>0</v>
          </cell>
          <cell r="Z168">
            <v>0</v>
          </cell>
          <cell r="AA168">
            <v>2414</v>
          </cell>
          <cell r="AB168">
            <v>0</v>
          </cell>
          <cell r="AC168">
            <v>0</v>
          </cell>
          <cell r="AD168">
            <v>6191</v>
          </cell>
          <cell r="AE168">
            <v>0</v>
          </cell>
          <cell r="AF168">
            <v>0</v>
          </cell>
          <cell r="AG168">
            <v>5647</v>
          </cell>
          <cell r="AH168">
            <v>0</v>
          </cell>
          <cell r="AI168">
            <v>0</v>
          </cell>
          <cell r="AJ168">
            <v>0</v>
          </cell>
          <cell r="AM168">
            <v>0</v>
          </cell>
          <cell r="AP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59864</v>
          </cell>
          <cell r="BL168">
            <v>59864</v>
          </cell>
        </row>
        <row r="169">
          <cell r="C169" t="str">
            <v>B02250</v>
          </cell>
          <cell r="D169" t="str">
            <v>B.2.A.8)   Acquisto prestazioni di distribuzione farmaci e File F</v>
          </cell>
          <cell r="E169" t="str">
            <v>2008</v>
          </cell>
          <cell r="F169" t="str">
            <v>C</v>
          </cell>
          <cell r="G169">
            <v>0</v>
          </cell>
          <cell r="H169">
            <v>3684</v>
          </cell>
          <cell r="I169">
            <v>6302</v>
          </cell>
          <cell r="J169">
            <v>6090.0749999999998</v>
          </cell>
          <cell r="K169">
            <v>211.92500000000018</v>
          </cell>
          <cell r="L169">
            <v>4979</v>
          </cell>
          <cell r="M169">
            <v>4976.6000000000004</v>
          </cell>
          <cell r="N169">
            <v>2.3999999999996362</v>
          </cell>
          <cell r="O169">
            <v>33413</v>
          </cell>
          <cell r="P169">
            <v>23651.576000000001</v>
          </cell>
          <cell r="Q169">
            <v>9761.4239999999991</v>
          </cell>
          <cell r="R169">
            <v>4381</v>
          </cell>
          <cell r="S169">
            <v>3843.2489999999998</v>
          </cell>
          <cell r="T169">
            <v>537.7510000000002</v>
          </cell>
          <cell r="U169">
            <v>13926</v>
          </cell>
          <cell r="V169">
            <v>12255.101000000001</v>
          </cell>
          <cell r="W169">
            <v>1670.8989999999994</v>
          </cell>
          <cell r="X169">
            <v>28310</v>
          </cell>
          <cell r="Y169">
            <v>27779.011999999999</v>
          </cell>
          <cell r="Z169">
            <v>530.98800000000119</v>
          </cell>
          <cell r="AA169">
            <v>4076</v>
          </cell>
          <cell r="AB169">
            <v>4009.415</v>
          </cell>
          <cell r="AC169">
            <v>66.585000000000036</v>
          </cell>
          <cell r="AD169">
            <v>5034</v>
          </cell>
          <cell r="AE169">
            <v>4485.9170000000004</v>
          </cell>
          <cell r="AF169">
            <v>548.08299999999963</v>
          </cell>
          <cell r="AG169">
            <v>5384</v>
          </cell>
          <cell r="AH169">
            <v>5171.2349999999997</v>
          </cell>
          <cell r="AI169">
            <v>212.76500000000033</v>
          </cell>
          <cell r="AJ169">
            <v>0</v>
          </cell>
          <cell r="AM169">
            <v>0</v>
          </cell>
          <cell r="AP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23984</v>
          </cell>
          <cell r="BL169">
            <v>215294</v>
          </cell>
        </row>
        <row r="170">
          <cell r="C170" t="str">
            <v>B02255</v>
          </cell>
          <cell r="D170" t="str">
            <v>B.2.A.8.1)  - da pubblico (Asl-AO, IRCCS, Policlinici della Regione)-  Mobilità intraregionale</v>
          </cell>
          <cell r="E170" t="str">
            <v>2008</v>
          </cell>
          <cell r="F170" t="str">
            <v>C</v>
          </cell>
          <cell r="G170">
            <v>0</v>
          </cell>
          <cell r="H170">
            <v>0</v>
          </cell>
          <cell r="I170">
            <v>5460</v>
          </cell>
          <cell r="J170">
            <v>5460.326</v>
          </cell>
          <cell r="K170">
            <v>-0.32600000000002183</v>
          </cell>
          <cell r="L170">
            <v>4562</v>
          </cell>
          <cell r="M170">
            <v>4562.125</v>
          </cell>
          <cell r="N170">
            <v>-0.125</v>
          </cell>
          <cell r="O170">
            <v>22581</v>
          </cell>
          <cell r="P170">
            <v>22581.591</v>
          </cell>
          <cell r="Q170">
            <v>-0.59100000000034925</v>
          </cell>
          <cell r="R170">
            <v>3424</v>
          </cell>
          <cell r="S170">
            <v>3424.056</v>
          </cell>
          <cell r="T170">
            <v>-5.6000000000040018E-2</v>
          </cell>
          <cell r="U170">
            <v>10922</v>
          </cell>
          <cell r="V170">
            <v>10921.529</v>
          </cell>
          <cell r="W170">
            <v>0.47099999999954889</v>
          </cell>
          <cell r="X170">
            <v>26780</v>
          </cell>
          <cell r="Y170">
            <v>26779.802</v>
          </cell>
          <cell r="Z170">
            <v>0.19800000000032014</v>
          </cell>
          <cell r="AA170">
            <v>3504</v>
          </cell>
          <cell r="AB170">
            <v>3503.5909999999999</v>
          </cell>
          <cell r="AC170">
            <v>0.4090000000001055</v>
          </cell>
          <cell r="AD170">
            <v>3795</v>
          </cell>
          <cell r="AE170">
            <v>3794.6970000000001</v>
          </cell>
          <cell r="AF170">
            <v>0.30299999999988358</v>
          </cell>
          <cell r="AG170">
            <v>4477</v>
          </cell>
          <cell r="AH170">
            <v>4476.8329999999996</v>
          </cell>
          <cell r="AI170">
            <v>0.16700000000037107</v>
          </cell>
          <cell r="AJ170">
            <v>0</v>
          </cell>
          <cell r="AM170">
            <v>0</v>
          </cell>
          <cell r="AP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171010</v>
          </cell>
        </row>
        <row r="171">
          <cell r="C171" t="str">
            <v>B02260</v>
          </cell>
          <cell r="D171" t="str">
            <v>B.2.A.8.2) - da pubblico (altri soggetti pubbl. della Regione)</v>
          </cell>
          <cell r="E171" t="str">
            <v>2008</v>
          </cell>
          <cell r="F171" t="str">
            <v>C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M171">
            <v>0</v>
          </cell>
          <cell r="AP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</row>
        <row r="172">
          <cell r="C172" t="str">
            <v>B02265</v>
          </cell>
          <cell r="D172" t="str">
            <v>B.2.A.8.3) - da pubblico (extra Regione)</v>
          </cell>
          <cell r="E172" t="str">
            <v>2008</v>
          </cell>
          <cell r="F172" t="str">
            <v>C</v>
          </cell>
          <cell r="G172">
            <v>0</v>
          </cell>
          <cell r="H172">
            <v>0</v>
          </cell>
          <cell r="I172">
            <v>630</v>
          </cell>
          <cell r="J172">
            <v>629.74900000000002</v>
          </cell>
          <cell r="K172">
            <v>0.25099999999997635</v>
          </cell>
          <cell r="L172">
            <v>414</v>
          </cell>
          <cell r="M172">
            <v>414.47500000000002</v>
          </cell>
          <cell r="N172">
            <v>-0.47500000000002274</v>
          </cell>
          <cell r="O172">
            <v>1070</v>
          </cell>
          <cell r="P172">
            <v>1069.9849999999999</v>
          </cell>
          <cell r="Q172">
            <v>1.5000000000100044E-2</v>
          </cell>
          <cell r="R172">
            <v>419</v>
          </cell>
          <cell r="S172">
            <v>419.19299999999998</v>
          </cell>
          <cell r="T172">
            <v>-0.19299999999998363</v>
          </cell>
          <cell r="U172">
            <v>1334</v>
          </cell>
          <cell r="V172">
            <v>1333.5719999999999</v>
          </cell>
          <cell r="W172">
            <v>0.42800000000011096</v>
          </cell>
          <cell r="X172">
            <v>999</v>
          </cell>
          <cell r="Y172">
            <v>999.21</v>
          </cell>
          <cell r="Z172">
            <v>-0.21000000000003638</v>
          </cell>
          <cell r="AA172">
            <v>506</v>
          </cell>
          <cell r="AB172">
            <v>505.82400000000001</v>
          </cell>
          <cell r="AC172">
            <v>0.17599999999998772</v>
          </cell>
          <cell r="AD172">
            <v>691</v>
          </cell>
          <cell r="AE172">
            <v>691.22</v>
          </cell>
          <cell r="AF172">
            <v>-0.22000000000002728</v>
          </cell>
          <cell r="AG172">
            <v>694</v>
          </cell>
          <cell r="AH172">
            <v>694.40200000000004</v>
          </cell>
          <cell r="AI172">
            <v>-0.40200000000004366</v>
          </cell>
          <cell r="AJ172">
            <v>0</v>
          </cell>
          <cell r="AM172">
            <v>0</v>
          </cell>
          <cell r="AP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6757</v>
          </cell>
          <cell r="BL172">
            <v>13514</v>
          </cell>
        </row>
        <row r="173">
          <cell r="C173" t="str">
            <v>B02270</v>
          </cell>
          <cell r="D173" t="str">
            <v>B.2.A.8.4) - da privato</v>
          </cell>
          <cell r="E173" t="str">
            <v>2008</v>
          </cell>
          <cell r="F173" t="str">
            <v>C</v>
          </cell>
          <cell r="G173">
            <v>0</v>
          </cell>
          <cell r="H173">
            <v>3676</v>
          </cell>
          <cell r="I173">
            <v>212</v>
          </cell>
          <cell r="J173">
            <v>0</v>
          </cell>
          <cell r="K173">
            <v>0</v>
          </cell>
          <cell r="L173">
            <v>3</v>
          </cell>
          <cell r="M173">
            <v>0</v>
          </cell>
          <cell r="N173">
            <v>0</v>
          </cell>
          <cell r="O173">
            <v>9762</v>
          </cell>
          <cell r="P173">
            <v>0</v>
          </cell>
          <cell r="Q173">
            <v>0</v>
          </cell>
          <cell r="R173">
            <v>538</v>
          </cell>
          <cell r="S173">
            <v>0</v>
          </cell>
          <cell r="T173">
            <v>0</v>
          </cell>
          <cell r="U173">
            <v>1670</v>
          </cell>
          <cell r="V173">
            <v>0</v>
          </cell>
          <cell r="W173">
            <v>0</v>
          </cell>
          <cell r="X173">
            <v>531</v>
          </cell>
          <cell r="Y173">
            <v>0</v>
          </cell>
          <cell r="Z173">
            <v>0</v>
          </cell>
          <cell r="AA173">
            <v>66</v>
          </cell>
          <cell r="AB173">
            <v>0</v>
          </cell>
          <cell r="AC173">
            <v>0</v>
          </cell>
          <cell r="AD173">
            <v>548</v>
          </cell>
          <cell r="AE173">
            <v>0</v>
          </cell>
          <cell r="AF173">
            <v>0</v>
          </cell>
          <cell r="AG173">
            <v>213</v>
          </cell>
          <cell r="AH173">
            <v>0</v>
          </cell>
          <cell r="AI173">
            <v>0</v>
          </cell>
          <cell r="AJ173">
            <v>0</v>
          </cell>
          <cell r="AM173">
            <v>0</v>
          </cell>
          <cell r="AP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17219</v>
          </cell>
          <cell r="BL173">
            <v>17219</v>
          </cell>
        </row>
        <row r="174">
          <cell r="C174" t="str">
            <v>B02275</v>
          </cell>
          <cell r="D174" t="str">
            <v>B.2.A.8.5) - da privato per cittadini non residenti - extraregione (mobilità attiva in compensazione)</v>
          </cell>
          <cell r="E174" t="str">
            <v>2008</v>
          </cell>
          <cell r="F174" t="str">
            <v>C</v>
          </cell>
          <cell r="G174">
            <v>0</v>
          </cell>
          <cell r="H174">
            <v>8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M174">
            <v>0</v>
          </cell>
          <cell r="AP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8</v>
          </cell>
          <cell r="BL174">
            <v>8</v>
          </cell>
        </row>
        <row r="175">
          <cell r="C175" t="str">
            <v>B02280</v>
          </cell>
          <cell r="D175" t="str">
            <v>B.2.A.9)   Acquisto prestazioni termali in convenzione</v>
          </cell>
          <cell r="E175" t="str">
            <v>2008</v>
          </cell>
          <cell r="F175" t="str">
            <v>C</v>
          </cell>
          <cell r="G175">
            <v>0</v>
          </cell>
          <cell r="H175">
            <v>0</v>
          </cell>
          <cell r="I175">
            <v>1161</v>
          </cell>
          <cell r="J175">
            <v>78.040000000000006</v>
          </cell>
          <cell r="K175">
            <v>1082.96</v>
          </cell>
          <cell r="L175">
            <v>156</v>
          </cell>
          <cell r="M175">
            <v>156.001</v>
          </cell>
          <cell r="N175">
            <v>-1.0000000000047748E-3</v>
          </cell>
          <cell r="O175">
            <v>755</v>
          </cell>
          <cell r="P175">
            <v>303.14400000000001</v>
          </cell>
          <cell r="Q175">
            <v>451.85599999999999</v>
          </cell>
          <cell r="R175">
            <v>90</v>
          </cell>
          <cell r="S175">
            <v>90.387</v>
          </cell>
          <cell r="T175">
            <v>-0.38700000000000045</v>
          </cell>
          <cell r="U175">
            <v>1804</v>
          </cell>
          <cell r="V175">
            <v>202.196</v>
          </cell>
          <cell r="W175">
            <v>1601.8040000000001</v>
          </cell>
          <cell r="X175">
            <v>955</v>
          </cell>
          <cell r="Y175">
            <v>424.71899999999999</v>
          </cell>
          <cell r="Z175">
            <v>530.28099999999995</v>
          </cell>
          <cell r="AA175">
            <v>296</v>
          </cell>
          <cell r="AB175">
            <v>295.94600000000003</v>
          </cell>
          <cell r="AC175">
            <v>5.3999999999973625E-2</v>
          </cell>
          <cell r="AD175">
            <v>290</v>
          </cell>
          <cell r="AE175">
            <v>282.916</v>
          </cell>
          <cell r="AF175">
            <v>7.0840000000000032</v>
          </cell>
          <cell r="AG175">
            <v>563</v>
          </cell>
          <cell r="AH175">
            <v>241.24700000000001</v>
          </cell>
          <cell r="AI175">
            <v>321.75299999999999</v>
          </cell>
          <cell r="AJ175">
            <v>0</v>
          </cell>
          <cell r="AM175">
            <v>0</v>
          </cell>
          <cell r="AP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5428</v>
          </cell>
          <cell r="BL175">
            <v>12140</v>
          </cell>
        </row>
        <row r="176">
          <cell r="C176" t="str">
            <v>B02285</v>
          </cell>
          <cell r="D176" t="str">
            <v>B.2.A.9.1)  - da pubblico (Asl-AO, IRCCS, Policlinici della Regione) -  Mobilità intraregionale</v>
          </cell>
          <cell r="E176" t="str">
            <v>2008</v>
          </cell>
          <cell r="F176" t="str">
            <v>C</v>
          </cell>
          <cell r="G176">
            <v>0</v>
          </cell>
          <cell r="H176">
            <v>0</v>
          </cell>
          <cell r="I176">
            <v>12</v>
          </cell>
          <cell r="J176">
            <v>12.509</v>
          </cell>
          <cell r="K176">
            <v>-0.50900000000000034</v>
          </cell>
          <cell r="L176">
            <v>63</v>
          </cell>
          <cell r="M176">
            <v>63.124000000000002</v>
          </cell>
          <cell r="N176">
            <v>-0.12400000000000233</v>
          </cell>
          <cell r="O176">
            <v>63</v>
          </cell>
          <cell r="P176">
            <v>63.475000000000001</v>
          </cell>
          <cell r="Q176">
            <v>-0.47500000000000142</v>
          </cell>
          <cell r="R176">
            <v>39</v>
          </cell>
          <cell r="S176">
            <v>38.520000000000003</v>
          </cell>
          <cell r="T176">
            <v>0.47999999999999687</v>
          </cell>
          <cell r="U176">
            <v>19</v>
          </cell>
          <cell r="V176">
            <v>19.207000000000001</v>
          </cell>
          <cell r="W176">
            <v>-0.20700000000000074</v>
          </cell>
          <cell r="X176">
            <v>181</v>
          </cell>
          <cell r="Y176">
            <v>181.31399999999999</v>
          </cell>
          <cell r="Z176">
            <v>-0.31399999999999295</v>
          </cell>
          <cell r="AA176">
            <v>69</v>
          </cell>
          <cell r="AB176">
            <v>68.605999999999995</v>
          </cell>
          <cell r="AC176">
            <v>0.39400000000000546</v>
          </cell>
          <cell r="AD176">
            <v>54</v>
          </cell>
          <cell r="AE176">
            <v>53.972999999999999</v>
          </cell>
          <cell r="AF176">
            <v>2.7000000000001023E-2</v>
          </cell>
          <cell r="AG176">
            <v>142</v>
          </cell>
          <cell r="AH176">
            <v>141.78800000000001</v>
          </cell>
          <cell r="AI176">
            <v>0.21199999999998909</v>
          </cell>
          <cell r="AJ176">
            <v>0</v>
          </cell>
          <cell r="AM176">
            <v>0</v>
          </cell>
          <cell r="AP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1284</v>
          </cell>
        </row>
        <row r="177">
          <cell r="C177" t="str">
            <v>B02290</v>
          </cell>
          <cell r="D177" t="str">
            <v>B.2.A.9.2) - da pubblico (altri soggetti pubbl. della Regione)</v>
          </cell>
          <cell r="E177" t="str">
            <v>2008</v>
          </cell>
          <cell r="F177" t="str">
            <v>C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M177">
            <v>0</v>
          </cell>
          <cell r="AP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</row>
        <row r="178">
          <cell r="C178" t="str">
            <v>B02295</v>
          </cell>
          <cell r="D178" t="str">
            <v>B.2.A.9.3) - da pubblico (extra Regione)</v>
          </cell>
          <cell r="E178" t="str">
            <v>2008</v>
          </cell>
          <cell r="F178" t="str">
            <v>C</v>
          </cell>
          <cell r="G178">
            <v>0</v>
          </cell>
          <cell r="H178">
            <v>0</v>
          </cell>
          <cell r="I178">
            <v>65</v>
          </cell>
          <cell r="J178">
            <v>65.531000000000006</v>
          </cell>
          <cell r="K178">
            <v>-0.53100000000000591</v>
          </cell>
          <cell r="L178">
            <v>93</v>
          </cell>
          <cell r="M178">
            <v>92.876999999999995</v>
          </cell>
          <cell r="N178">
            <v>0.12300000000000466</v>
          </cell>
          <cell r="O178">
            <v>240</v>
          </cell>
          <cell r="P178">
            <v>239.66900000000001</v>
          </cell>
          <cell r="Q178">
            <v>0.33099999999998886</v>
          </cell>
          <cell r="R178">
            <v>51</v>
          </cell>
          <cell r="S178">
            <v>51.866999999999997</v>
          </cell>
          <cell r="T178">
            <v>-0.86699999999999733</v>
          </cell>
          <cell r="U178">
            <v>183</v>
          </cell>
          <cell r="V178">
            <v>182.989</v>
          </cell>
          <cell r="W178">
            <v>1.099999999999568E-2</v>
          </cell>
          <cell r="X178">
            <v>243</v>
          </cell>
          <cell r="Y178">
            <v>243.405</v>
          </cell>
          <cell r="Z178">
            <v>-0.40500000000000114</v>
          </cell>
          <cell r="AA178">
            <v>227</v>
          </cell>
          <cell r="AB178">
            <v>227.34</v>
          </cell>
          <cell r="AC178">
            <v>-0.34000000000000341</v>
          </cell>
          <cell r="AD178">
            <v>229</v>
          </cell>
          <cell r="AE178">
            <v>228.94300000000001</v>
          </cell>
          <cell r="AF178">
            <v>5.6999999999987949E-2</v>
          </cell>
          <cell r="AG178">
            <v>99</v>
          </cell>
          <cell r="AH178">
            <v>99.459000000000003</v>
          </cell>
          <cell r="AI178">
            <v>-0.45900000000000318</v>
          </cell>
          <cell r="AJ178">
            <v>0</v>
          </cell>
          <cell r="AM178">
            <v>0</v>
          </cell>
          <cell r="AP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1430</v>
          </cell>
          <cell r="BL178">
            <v>2860</v>
          </cell>
        </row>
        <row r="179">
          <cell r="C179" t="str">
            <v>B02300</v>
          </cell>
          <cell r="D179" t="str">
            <v>B.2.A.9.4) - da privato</v>
          </cell>
          <cell r="E179" t="str">
            <v>2008</v>
          </cell>
          <cell r="F179" t="str">
            <v>C</v>
          </cell>
          <cell r="G179">
            <v>0</v>
          </cell>
          <cell r="H179">
            <v>0</v>
          </cell>
          <cell r="I179">
            <v>1084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452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1602</v>
          </cell>
          <cell r="V179">
            <v>0</v>
          </cell>
          <cell r="W179">
            <v>0</v>
          </cell>
          <cell r="X179">
            <v>531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7</v>
          </cell>
          <cell r="AE179">
            <v>0</v>
          </cell>
          <cell r="AF179">
            <v>0</v>
          </cell>
          <cell r="AG179">
            <v>322</v>
          </cell>
          <cell r="AH179">
            <v>0</v>
          </cell>
          <cell r="AI179">
            <v>0</v>
          </cell>
          <cell r="AJ179">
            <v>0</v>
          </cell>
          <cell r="AM179">
            <v>0</v>
          </cell>
          <cell r="AP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3998</v>
          </cell>
          <cell r="BL179">
            <v>3998</v>
          </cell>
        </row>
        <row r="180">
          <cell r="C180" t="str">
            <v>B02305</v>
          </cell>
          <cell r="D180" t="str">
            <v>B.2.A.9.5) - da privato  per cittadini non residenti - extraregione (mobilità attiva in compensazione)</v>
          </cell>
          <cell r="E180" t="str">
            <v>2008</v>
          </cell>
          <cell r="F180" t="str">
            <v>C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M180">
            <v>0</v>
          </cell>
          <cell r="AP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</row>
        <row r="181">
          <cell r="C181" t="str">
            <v>B02310</v>
          </cell>
          <cell r="D181" t="str">
            <v>B.2.A.10)   Acquisto prestazioni trasporto sanitari</v>
          </cell>
          <cell r="E181" t="str">
            <v>2008</v>
          </cell>
          <cell r="F181" t="str">
            <v>C</v>
          </cell>
          <cell r="G181">
            <v>0</v>
          </cell>
          <cell r="H181">
            <v>128832</v>
          </cell>
          <cell r="I181">
            <v>1939</v>
          </cell>
          <cell r="J181">
            <v>63.710999999999999</v>
          </cell>
          <cell r="K181">
            <v>1875.289</v>
          </cell>
          <cell r="L181">
            <v>1057</v>
          </cell>
          <cell r="M181">
            <v>41.517000000000003</v>
          </cell>
          <cell r="N181">
            <v>1015.4829999999999</v>
          </cell>
          <cell r="O181">
            <v>4998</v>
          </cell>
          <cell r="P181">
            <v>86.430999999999997</v>
          </cell>
          <cell r="Q181">
            <v>4911.5690000000004</v>
          </cell>
          <cell r="R181">
            <v>563</v>
          </cell>
          <cell r="S181">
            <v>16.803999999999998</v>
          </cell>
          <cell r="T181">
            <v>546.19600000000003</v>
          </cell>
          <cell r="U181">
            <v>2961</v>
          </cell>
          <cell r="V181">
            <v>78.263000000000005</v>
          </cell>
          <cell r="W181">
            <v>2882.7370000000001</v>
          </cell>
          <cell r="X181">
            <v>3915</v>
          </cell>
          <cell r="Y181">
            <v>160.09100000000001</v>
          </cell>
          <cell r="Z181">
            <v>3754.9090000000001</v>
          </cell>
          <cell r="AA181">
            <v>1359</v>
          </cell>
          <cell r="AB181">
            <v>21.018000000000001</v>
          </cell>
          <cell r="AC181">
            <v>1337.982</v>
          </cell>
          <cell r="AD181">
            <v>1693</v>
          </cell>
          <cell r="AE181">
            <v>42.624000000000002</v>
          </cell>
          <cell r="AF181">
            <v>1650.376</v>
          </cell>
          <cell r="AG181">
            <v>1135</v>
          </cell>
          <cell r="AH181">
            <v>62.148000000000003</v>
          </cell>
          <cell r="AI181">
            <v>1072.8520000000001</v>
          </cell>
          <cell r="AJ181">
            <v>0</v>
          </cell>
          <cell r="AM181">
            <v>420</v>
          </cell>
          <cell r="AP181">
            <v>279</v>
          </cell>
          <cell r="AS181">
            <v>2</v>
          </cell>
          <cell r="AT181">
            <v>56</v>
          </cell>
          <cell r="AU181">
            <v>1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79</v>
          </cell>
          <cell r="BB181">
            <v>0</v>
          </cell>
          <cell r="BC181">
            <v>64</v>
          </cell>
          <cell r="BD181">
            <v>9</v>
          </cell>
          <cell r="BE181">
            <v>16</v>
          </cell>
          <cell r="BF181">
            <v>92</v>
          </cell>
          <cell r="BG181">
            <v>1241</v>
          </cell>
          <cell r="BH181">
            <v>2</v>
          </cell>
          <cell r="BI181">
            <v>135</v>
          </cell>
          <cell r="BJ181">
            <v>10</v>
          </cell>
          <cell r="BK181">
            <v>150858</v>
          </cell>
          <cell r="BL181">
            <v>170478</v>
          </cell>
        </row>
        <row r="182">
          <cell r="C182" t="str">
            <v>B02315</v>
          </cell>
          <cell r="D182" t="str">
            <v>B.2.A.10.1)  - da pubblico (Asl-AO, IRCCS, Policlinici della Regione) -  Mobilità intraregionale</v>
          </cell>
          <cell r="E182" t="str">
            <v>2008</v>
          </cell>
          <cell r="F182" t="str">
            <v>C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M182">
            <v>0</v>
          </cell>
          <cell r="AP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</row>
        <row r="183">
          <cell r="C183" t="str">
            <v>B02320</v>
          </cell>
          <cell r="D183" t="str">
            <v>B.2.A.10.2) - da pubblico (altri soggetti pubbl. della Regione)</v>
          </cell>
          <cell r="E183" t="str">
            <v>2008</v>
          </cell>
          <cell r="F183" t="str">
            <v>C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M183">
            <v>0</v>
          </cell>
          <cell r="AP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</row>
        <row r="184">
          <cell r="C184" t="str">
            <v>B02325</v>
          </cell>
          <cell r="D184" t="str">
            <v>B.2.A.10.3) - da pubblico (extra Regione)</v>
          </cell>
          <cell r="E184" t="str">
            <v>2008</v>
          </cell>
          <cell r="F184" t="str">
            <v>C</v>
          </cell>
          <cell r="G184">
            <v>0</v>
          </cell>
          <cell r="H184">
            <v>0</v>
          </cell>
          <cell r="I184">
            <v>64</v>
          </cell>
          <cell r="J184">
            <v>63.710999999999999</v>
          </cell>
          <cell r="K184">
            <v>0.28900000000000148</v>
          </cell>
          <cell r="L184">
            <v>42</v>
          </cell>
          <cell r="M184">
            <v>41.517000000000003</v>
          </cell>
          <cell r="N184">
            <v>0.48299999999999699</v>
          </cell>
          <cell r="O184">
            <v>86</v>
          </cell>
          <cell r="P184">
            <v>86.430999999999997</v>
          </cell>
          <cell r="Q184">
            <v>-0.43099999999999739</v>
          </cell>
          <cell r="R184">
            <v>17</v>
          </cell>
          <cell r="S184">
            <v>16.803999999999998</v>
          </cell>
          <cell r="T184">
            <v>0.19600000000000151</v>
          </cell>
          <cell r="U184">
            <v>78</v>
          </cell>
          <cell r="V184">
            <v>78.263000000000005</v>
          </cell>
          <cell r="W184">
            <v>-0.26300000000000523</v>
          </cell>
          <cell r="X184">
            <v>160</v>
          </cell>
          <cell r="Y184">
            <v>160.09100000000001</v>
          </cell>
          <cell r="Z184">
            <v>-9.1000000000008185E-2</v>
          </cell>
          <cell r="AA184">
            <v>21</v>
          </cell>
          <cell r="AB184">
            <v>21.018000000000001</v>
          </cell>
          <cell r="AC184">
            <v>-1.8000000000000682E-2</v>
          </cell>
          <cell r="AD184">
            <v>43</v>
          </cell>
          <cell r="AE184">
            <v>42.624000000000002</v>
          </cell>
          <cell r="AF184">
            <v>0.37599999999999767</v>
          </cell>
          <cell r="AG184">
            <v>62</v>
          </cell>
          <cell r="AH184">
            <v>62.148000000000003</v>
          </cell>
          <cell r="AI184">
            <v>-0.14800000000000324</v>
          </cell>
          <cell r="AJ184">
            <v>0</v>
          </cell>
          <cell r="AM184">
            <v>0</v>
          </cell>
          <cell r="AP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573</v>
          </cell>
          <cell r="BL184">
            <v>1146</v>
          </cell>
        </row>
        <row r="185">
          <cell r="C185" t="str">
            <v>B02330</v>
          </cell>
          <cell r="D185" t="str">
            <v>B.2.A.10.4) - da privato</v>
          </cell>
          <cell r="E185" t="str">
            <v>2008</v>
          </cell>
          <cell r="F185" t="str">
            <v>C</v>
          </cell>
          <cell r="G185">
            <v>0</v>
          </cell>
          <cell r="H185">
            <v>128832</v>
          </cell>
          <cell r="I185">
            <v>1875</v>
          </cell>
          <cell r="J185">
            <v>0</v>
          </cell>
          <cell r="K185">
            <v>0</v>
          </cell>
          <cell r="L185">
            <v>1015</v>
          </cell>
          <cell r="M185">
            <v>0</v>
          </cell>
          <cell r="N185">
            <v>0</v>
          </cell>
          <cell r="O185">
            <v>4912</v>
          </cell>
          <cell r="P185">
            <v>0</v>
          </cell>
          <cell r="Q185">
            <v>0</v>
          </cell>
          <cell r="R185">
            <v>546</v>
          </cell>
          <cell r="S185">
            <v>0</v>
          </cell>
          <cell r="T185">
            <v>0</v>
          </cell>
          <cell r="U185">
            <v>2883</v>
          </cell>
          <cell r="V185">
            <v>0</v>
          </cell>
          <cell r="W185">
            <v>0</v>
          </cell>
          <cell r="X185">
            <v>3755</v>
          </cell>
          <cell r="Y185">
            <v>0</v>
          </cell>
          <cell r="Z185">
            <v>0</v>
          </cell>
          <cell r="AA185">
            <v>1338</v>
          </cell>
          <cell r="AB185">
            <v>0</v>
          </cell>
          <cell r="AC185">
            <v>0</v>
          </cell>
          <cell r="AD185">
            <v>1650</v>
          </cell>
          <cell r="AE185">
            <v>0</v>
          </cell>
          <cell r="AF185">
            <v>0</v>
          </cell>
          <cell r="AG185">
            <v>1073</v>
          </cell>
          <cell r="AH185">
            <v>0</v>
          </cell>
          <cell r="AI185">
            <v>0</v>
          </cell>
          <cell r="AJ185">
            <v>0</v>
          </cell>
          <cell r="AM185">
            <v>420</v>
          </cell>
          <cell r="AP185">
            <v>279</v>
          </cell>
          <cell r="AS185">
            <v>2</v>
          </cell>
          <cell r="AT185">
            <v>56</v>
          </cell>
          <cell r="AU185">
            <v>1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79</v>
          </cell>
          <cell r="BB185">
            <v>0</v>
          </cell>
          <cell r="BC185">
            <v>64</v>
          </cell>
          <cell r="BD185">
            <v>9</v>
          </cell>
          <cell r="BE185">
            <v>16</v>
          </cell>
          <cell r="BF185">
            <v>92</v>
          </cell>
          <cell r="BG185">
            <v>1241</v>
          </cell>
          <cell r="BH185">
            <v>2</v>
          </cell>
          <cell r="BI185">
            <v>135</v>
          </cell>
          <cell r="BJ185">
            <v>10</v>
          </cell>
          <cell r="BK185">
            <v>150285</v>
          </cell>
          <cell r="BL185">
            <v>150285</v>
          </cell>
        </row>
        <row r="186">
          <cell r="C186" t="str">
            <v>B02335</v>
          </cell>
          <cell r="D186" t="str">
            <v>B.2.A.11)   Acquisto prestazioni Socio-Sanitarie a rilevanza sanitaria</v>
          </cell>
          <cell r="E186" t="str">
            <v>2008</v>
          </cell>
          <cell r="F186" t="str">
            <v>C</v>
          </cell>
          <cell r="G186">
            <v>0</v>
          </cell>
          <cell r="H186">
            <v>495</v>
          </cell>
          <cell r="I186">
            <v>3364</v>
          </cell>
          <cell r="J186">
            <v>0</v>
          </cell>
          <cell r="K186">
            <v>0</v>
          </cell>
          <cell r="L186">
            <v>1168</v>
          </cell>
          <cell r="M186">
            <v>0</v>
          </cell>
          <cell r="N186">
            <v>0</v>
          </cell>
          <cell r="O186">
            <v>22345</v>
          </cell>
          <cell r="P186">
            <v>0</v>
          </cell>
          <cell r="Q186">
            <v>0</v>
          </cell>
          <cell r="R186">
            <v>1876</v>
          </cell>
          <cell r="S186">
            <v>0</v>
          </cell>
          <cell r="T186">
            <v>0</v>
          </cell>
          <cell r="U186">
            <v>14761</v>
          </cell>
          <cell r="V186">
            <v>0</v>
          </cell>
          <cell r="W186">
            <v>0</v>
          </cell>
          <cell r="X186">
            <v>5298</v>
          </cell>
          <cell r="Y186">
            <v>0</v>
          </cell>
          <cell r="Z186">
            <v>0</v>
          </cell>
          <cell r="AA186">
            <v>1852</v>
          </cell>
          <cell r="AB186">
            <v>0</v>
          </cell>
          <cell r="AC186">
            <v>0</v>
          </cell>
          <cell r="AD186">
            <v>2191</v>
          </cell>
          <cell r="AE186">
            <v>0</v>
          </cell>
          <cell r="AF186">
            <v>0</v>
          </cell>
          <cell r="AG186">
            <v>7696</v>
          </cell>
          <cell r="AH186">
            <v>0</v>
          </cell>
          <cell r="AI186">
            <v>0</v>
          </cell>
          <cell r="AJ186">
            <v>531</v>
          </cell>
          <cell r="AM186">
            <v>0</v>
          </cell>
          <cell r="AP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99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60871</v>
          </cell>
          <cell r="BL186">
            <v>61676</v>
          </cell>
        </row>
        <row r="187">
          <cell r="C187" t="str">
            <v>B02340</v>
          </cell>
          <cell r="D187" t="str">
            <v>B.2.A.11.1)  - da pubblico (Asl-AO, IRCCS, Policlinici della Regione) -  Mobilità intraregionale</v>
          </cell>
          <cell r="E187" t="str">
            <v>2008</v>
          </cell>
          <cell r="F187" t="str">
            <v>C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229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477</v>
          </cell>
          <cell r="AM187">
            <v>0</v>
          </cell>
          <cell r="AP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99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805</v>
          </cell>
        </row>
        <row r="188">
          <cell r="C188" t="str">
            <v>B02345</v>
          </cell>
          <cell r="D188" t="str">
            <v>B.2.A.11.2)  - da pubblico (altri enti pubblici)</v>
          </cell>
          <cell r="E188" t="str">
            <v>2008</v>
          </cell>
          <cell r="F188" t="str">
            <v>C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117</v>
          </cell>
          <cell r="P188">
            <v>0</v>
          </cell>
          <cell r="Q188">
            <v>0</v>
          </cell>
          <cell r="R188">
            <v>601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M188">
            <v>0</v>
          </cell>
          <cell r="AP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718</v>
          </cell>
          <cell r="BL188">
            <v>718</v>
          </cell>
        </row>
        <row r="189">
          <cell r="C189" t="str">
            <v>B02350</v>
          </cell>
          <cell r="D189" t="str">
            <v>B.2.A.11.3) - da pubblico (extra Regione) non soggette a compensazione</v>
          </cell>
          <cell r="E189" t="str">
            <v>2008</v>
          </cell>
          <cell r="F189" t="str">
            <v>C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38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11</v>
          </cell>
          <cell r="AH189">
            <v>0</v>
          </cell>
          <cell r="AI189">
            <v>0</v>
          </cell>
          <cell r="AJ189">
            <v>41</v>
          </cell>
          <cell r="AM189">
            <v>0</v>
          </cell>
          <cell r="AP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115</v>
          </cell>
          <cell r="BL189">
            <v>115</v>
          </cell>
        </row>
        <row r="190">
          <cell r="C190" t="str">
            <v>B02355</v>
          </cell>
          <cell r="D190" t="str">
            <v>B.2.A.11.4) - da privato (intraregionale ed extraregionale)</v>
          </cell>
          <cell r="E190" t="str">
            <v>2008</v>
          </cell>
          <cell r="F190" t="str">
            <v>C</v>
          </cell>
          <cell r="G190">
            <v>0</v>
          </cell>
          <cell r="H190">
            <v>495</v>
          </cell>
          <cell r="I190">
            <v>3364</v>
          </cell>
          <cell r="J190">
            <v>0</v>
          </cell>
          <cell r="K190">
            <v>0</v>
          </cell>
          <cell r="L190">
            <v>1168</v>
          </cell>
          <cell r="M190">
            <v>0</v>
          </cell>
          <cell r="N190">
            <v>0</v>
          </cell>
          <cell r="O190">
            <v>22190</v>
          </cell>
          <cell r="P190">
            <v>0</v>
          </cell>
          <cell r="Q190">
            <v>0</v>
          </cell>
          <cell r="R190">
            <v>1046</v>
          </cell>
          <cell r="S190">
            <v>0</v>
          </cell>
          <cell r="T190">
            <v>0</v>
          </cell>
          <cell r="U190">
            <v>14739</v>
          </cell>
          <cell r="V190">
            <v>0</v>
          </cell>
          <cell r="W190">
            <v>0</v>
          </cell>
          <cell r="X190">
            <v>5298</v>
          </cell>
          <cell r="Y190">
            <v>0</v>
          </cell>
          <cell r="Z190">
            <v>0</v>
          </cell>
          <cell r="AA190">
            <v>1849</v>
          </cell>
          <cell r="AB190">
            <v>0</v>
          </cell>
          <cell r="AC190">
            <v>0</v>
          </cell>
          <cell r="AD190">
            <v>2191</v>
          </cell>
          <cell r="AE190">
            <v>0</v>
          </cell>
          <cell r="AF190">
            <v>0</v>
          </cell>
          <cell r="AG190">
            <v>7685</v>
          </cell>
          <cell r="AH190">
            <v>0</v>
          </cell>
          <cell r="AI190">
            <v>0</v>
          </cell>
          <cell r="AJ190">
            <v>13</v>
          </cell>
          <cell r="AM190">
            <v>0</v>
          </cell>
          <cell r="AP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60038</v>
          </cell>
          <cell r="BL190">
            <v>60038</v>
          </cell>
        </row>
        <row r="191">
          <cell r="C191" t="str">
            <v>B02360</v>
          </cell>
          <cell r="D191" t="str">
            <v>B.2.A.12)  Compartecipazione al personale per att. Libero-prof. (intramoenia)</v>
          </cell>
          <cell r="E191" t="str">
            <v>2008</v>
          </cell>
          <cell r="F191" t="str">
            <v>C</v>
          </cell>
          <cell r="G191">
            <v>0</v>
          </cell>
          <cell r="H191">
            <v>0</v>
          </cell>
          <cell r="I191">
            <v>419</v>
          </cell>
          <cell r="J191">
            <v>0</v>
          </cell>
          <cell r="K191">
            <v>0</v>
          </cell>
          <cell r="L191">
            <v>437</v>
          </cell>
          <cell r="M191">
            <v>0</v>
          </cell>
          <cell r="N191">
            <v>0</v>
          </cell>
          <cell r="O191">
            <v>1999</v>
          </cell>
          <cell r="P191">
            <v>0</v>
          </cell>
          <cell r="Q191">
            <v>0</v>
          </cell>
          <cell r="R191">
            <v>244</v>
          </cell>
          <cell r="S191">
            <v>0</v>
          </cell>
          <cell r="T191">
            <v>0</v>
          </cell>
          <cell r="U191">
            <v>2076</v>
          </cell>
          <cell r="V191">
            <v>0</v>
          </cell>
          <cell r="W191">
            <v>0</v>
          </cell>
          <cell r="X191">
            <v>1453</v>
          </cell>
          <cell r="Y191">
            <v>0</v>
          </cell>
          <cell r="Z191">
            <v>0</v>
          </cell>
          <cell r="AA191">
            <v>1782</v>
          </cell>
          <cell r="AB191">
            <v>0</v>
          </cell>
          <cell r="AC191">
            <v>0</v>
          </cell>
          <cell r="AD191">
            <v>1766</v>
          </cell>
          <cell r="AE191">
            <v>0</v>
          </cell>
          <cell r="AF191">
            <v>0</v>
          </cell>
          <cell r="AG191">
            <v>852</v>
          </cell>
          <cell r="AH191">
            <v>0</v>
          </cell>
          <cell r="AI191">
            <v>0</v>
          </cell>
          <cell r="AJ191">
            <v>3583</v>
          </cell>
          <cell r="AM191">
            <v>6767</v>
          </cell>
          <cell r="AP191">
            <v>7469</v>
          </cell>
          <cell r="AS191">
            <v>1061</v>
          </cell>
          <cell r="AT191">
            <v>4450</v>
          </cell>
          <cell r="AU191">
            <v>928</v>
          </cell>
          <cell r="AV191">
            <v>1159</v>
          </cell>
          <cell r="AW191">
            <v>887</v>
          </cell>
          <cell r="AX191">
            <v>381</v>
          </cell>
          <cell r="AY191">
            <v>577</v>
          </cell>
          <cell r="AZ191">
            <v>190</v>
          </cell>
          <cell r="BA191">
            <v>239</v>
          </cell>
          <cell r="BB191">
            <v>1554</v>
          </cell>
          <cell r="BC191">
            <v>1344</v>
          </cell>
          <cell r="BD191">
            <v>710</v>
          </cell>
          <cell r="BE191">
            <v>1079</v>
          </cell>
          <cell r="BF191">
            <v>208</v>
          </cell>
          <cell r="BG191">
            <v>2357</v>
          </cell>
          <cell r="BH191">
            <v>2475</v>
          </cell>
          <cell r="BI191">
            <v>1626</v>
          </cell>
          <cell r="BJ191">
            <v>38</v>
          </cell>
          <cell r="BK191">
            <v>50110</v>
          </cell>
          <cell r="BL191">
            <v>50110</v>
          </cell>
        </row>
        <row r="192">
          <cell r="C192" t="str">
            <v>B02365</v>
          </cell>
          <cell r="D192" t="str">
            <v>B.2.A.13)  Rimborsi, assegni e contributi sanitari</v>
          </cell>
          <cell r="E192" t="str">
            <v>2008</v>
          </cell>
          <cell r="F192" t="str">
            <v>C</v>
          </cell>
          <cell r="G192">
            <v>0</v>
          </cell>
          <cell r="H192">
            <v>239</v>
          </cell>
          <cell r="I192">
            <v>2178</v>
          </cell>
          <cell r="J192">
            <v>0</v>
          </cell>
          <cell r="K192">
            <v>0</v>
          </cell>
          <cell r="L192">
            <v>2313</v>
          </cell>
          <cell r="M192">
            <v>0</v>
          </cell>
          <cell r="N192">
            <v>0</v>
          </cell>
          <cell r="O192">
            <v>5047</v>
          </cell>
          <cell r="P192">
            <v>0</v>
          </cell>
          <cell r="Q192">
            <v>0</v>
          </cell>
          <cell r="R192">
            <v>2242</v>
          </cell>
          <cell r="S192">
            <v>0</v>
          </cell>
          <cell r="T192">
            <v>0</v>
          </cell>
          <cell r="U192">
            <v>4372</v>
          </cell>
          <cell r="V192">
            <v>0</v>
          </cell>
          <cell r="W192">
            <v>0</v>
          </cell>
          <cell r="X192">
            <v>3615</v>
          </cell>
          <cell r="Y192">
            <v>0</v>
          </cell>
          <cell r="Z192">
            <v>0</v>
          </cell>
          <cell r="AA192">
            <v>2130</v>
          </cell>
          <cell r="AB192">
            <v>0</v>
          </cell>
          <cell r="AC192">
            <v>0</v>
          </cell>
          <cell r="AD192">
            <v>2989</v>
          </cell>
          <cell r="AE192">
            <v>0</v>
          </cell>
          <cell r="AF192">
            <v>0</v>
          </cell>
          <cell r="AG192">
            <v>2383</v>
          </cell>
          <cell r="AH192">
            <v>0</v>
          </cell>
          <cell r="AI192">
            <v>0</v>
          </cell>
          <cell r="AJ192">
            <v>21</v>
          </cell>
          <cell r="AM192">
            <v>0</v>
          </cell>
          <cell r="AP192">
            <v>110</v>
          </cell>
          <cell r="AS192">
            <v>211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550</v>
          </cell>
          <cell r="AZ192">
            <v>154</v>
          </cell>
          <cell r="BA192">
            <v>0</v>
          </cell>
          <cell r="BB192">
            <v>0</v>
          </cell>
          <cell r="BC192">
            <v>14</v>
          </cell>
          <cell r="BD192">
            <v>7</v>
          </cell>
          <cell r="BE192">
            <v>83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28308</v>
          </cell>
          <cell r="BL192">
            <v>28658</v>
          </cell>
        </row>
        <row r="193">
          <cell r="C193" t="str">
            <v>B02370</v>
          </cell>
          <cell r="D193" t="str">
            <v>B.2.A.13.1)  Contributi ad associazioni di volontariato</v>
          </cell>
          <cell r="E193" t="str">
            <v>2008</v>
          </cell>
          <cell r="F193" t="str">
            <v>C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62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104</v>
          </cell>
          <cell r="S193">
            <v>0</v>
          </cell>
          <cell r="T193">
            <v>0</v>
          </cell>
          <cell r="U193">
            <v>129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234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M193">
            <v>0</v>
          </cell>
          <cell r="AP193">
            <v>12</v>
          </cell>
          <cell r="AS193">
            <v>211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35</v>
          </cell>
          <cell r="AZ193">
            <v>153</v>
          </cell>
          <cell r="BA193">
            <v>0</v>
          </cell>
          <cell r="BB193">
            <v>0</v>
          </cell>
          <cell r="BC193">
            <v>9</v>
          </cell>
          <cell r="BD193">
            <v>7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956</v>
          </cell>
          <cell r="BL193">
            <v>956</v>
          </cell>
        </row>
        <row r="194">
          <cell r="C194" t="str">
            <v>B02375</v>
          </cell>
          <cell r="D194" t="str">
            <v>B.2.A.13.2)  Rimborsi per cure all'estero</v>
          </cell>
          <cell r="E194" t="str">
            <v>2008</v>
          </cell>
          <cell r="F194" t="str">
            <v>C</v>
          </cell>
          <cell r="G194">
            <v>0</v>
          </cell>
          <cell r="H194">
            <v>0</v>
          </cell>
          <cell r="I194">
            <v>86</v>
          </cell>
          <cell r="J194">
            <v>0</v>
          </cell>
          <cell r="K194">
            <v>0</v>
          </cell>
          <cell r="L194">
            <v>14</v>
          </cell>
          <cell r="M194">
            <v>0</v>
          </cell>
          <cell r="N194">
            <v>0</v>
          </cell>
          <cell r="O194">
            <v>120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197</v>
          </cell>
          <cell r="V194">
            <v>0</v>
          </cell>
          <cell r="W194">
            <v>0</v>
          </cell>
          <cell r="X194">
            <v>25</v>
          </cell>
          <cell r="Y194">
            <v>0</v>
          </cell>
          <cell r="Z194">
            <v>0</v>
          </cell>
          <cell r="AA194">
            <v>9</v>
          </cell>
          <cell r="AB194">
            <v>0</v>
          </cell>
          <cell r="AC194">
            <v>0</v>
          </cell>
          <cell r="AD194">
            <v>22</v>
          </cell>
          <cell r="AE194">
            <v>0</v>
          </cell>
          <cell r="AF194">
            <v>0</v>
          </cell>
          <cell r="AG194">
            <v>12</v>
          </cell>
          <cell r="AH194">
            <v>0</v>
          </cell>
          <cell r="AI194">
            <v>0</v>
          </cell>
          <cell r="AJ194">
            <v>0</v>
          </cell>
          <cell r="AM194">
            <v>0</v>
          </cell>
          <cell r="AP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485</v>
          </cell>
          <cell r="BL194">
            <v>485</v>
          </cell>
        </row>
        <row r="195">
          <cell r="C195" t="str">
            <v>B02380</v>
          </cell>
          <cell r="D195" t="str">
            <v>B.2.A.13.3)  Contributi per ARPA</v>
          </cell>
          <cell r="E195" t="str">
            <v>2008</v>
          </cell>
          <cell r="F195" t="str">
            <v>C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M195">
            <v>0</v>
          </cell>
          <cell r="AP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</row>
        <row r="196">
          <cell r="C196" t="str">
            <v>B02385</v>
          </cell>
          <cell r="D196" t="str">
            <v>B.2.A.13.4)  Contributi per Agenzie Regionali</v>
          </cell>
          <cell r="E196" t="str">
            <v>2008</v>
          </cell>
          <cell r="F196" t="str">
            <v>C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M196">
            <v>0</v>
          </cell>
          <cell r="AP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</row>
        <row r="197">
          <cell r="C197" t="str">
            <v>B02390</v>
          </cell>
          <cell r="D197" t="str">
            <v>B.2.A.13.5)  Contributo Legge 210/92</v>
          </cell>
          <cell r="E197" t="str">
            <v>2008</v>
          </cell>
          <cell r="F197" t="str">
            <v>C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M197">
            <v>0</v>
          </cell>
          <cell r="AP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</row>
        <row r="198">
          <cell r="C198" t="str">
            <v>B02395</v>
          </cell>
          <cell r="D198" t="str">
            <v>B.2.A.13.6)  Altri rimborsi, assegni e contributi</v>
          </cell>
          <cell r="E198" t="str">
            <v>2008</v>
          </cell>
          <cell r="F198" t="str">
            <v>C</v>
          </cell>
          <cell r="G198">
            <v>0</v>
          </cell>
          <cell r="H198">
            <v>239</v>
          </cell>
          <cell r="I198">
            <v>2049</v>
          </cell>
          <cell r="J198">
            <v>0</v>
          </cell>
          <cell r="K198">
            <v>0</v>
          </cell>
          <cell r="L198">
            <v>2237</v>
          </cell>
          <cell r="M198">
            <v>0</v>
          </cell>
          <cell r="N198">
            <v>0</v>
          </cell>
          <cell r="O198">
            <v>4927</v>
          </cell>
          <cell r="P198">
            <v>0</v>
          </cell>
          <cell r="Q198">
            <v>0</v>
          </cell>
          <cell r="R198">
            <v>2138</v>
          </cell>
          <cell r="S198">
            <v>0</v>
          </cell>
          <cell r="T198">
            <v>0</v>
          </cell>
          <cell r="U198">
            <v>4046</v>
          </cell>
          <cell r="V198">
            <v>0</v>
          </cell>
          <cell r="W198">
            <v>0</v>
          </cell>
          <cell r="X198">
            <v>3590</v>
          </cell>
          <cell r="Y198">
            <v>0</v>
          </cell>
          <cell r="Z198">
            <v>0</v>
          </cell>
          <cell r="AA198">
            <v>2121</v>
          </cell>
          <cell r="AB198">
            <v>0</v>
          </cell>
          <cell r="AC198">
            <v>0</v>
          </cell>
          <cell r="AD198">
            <v>2733</v>
          </cell>
          <cell r="AE198">
            <v>0</v>
          </cell>
          <cell r="AF198">
            <v>0</v>
          </cell>
          <cell r="AG198">
            <v>2147</v>
          </cell>
          <cell r="AH198">
            <v>0</v>
          </cell>
          <cell r="AI198">
            <v>0</v>
          </cell>
          <cell r="AJ198">
            <v>21</v>
          </cell>
          <cell r="AM198">
            <v>0</v>
          </cell>
          <cell r="AP198">
            <v>98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515</v>
          </cell>
          <cell r="AZ198">
            <v>1</v>
          </cell>
          <cell r="BA198">
            <v>0</v>
          </cell>
          <cell r="BB198">
            <v>0</v>
          </cell>
          <cell r="BC198">
            <v>5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26867</v>
          </cell>
          <cell r="BL198">
            <v>26867</v>
          </cell>
        </row>
        <row r="199">
          <cell r="C199" t="str">
            <v>B02400</v>
          </cell>
          <cell r="D199" t="str">
            <v>B.2.A.13.7)  Rimborsi, assegni e contributi v/Asl-Ao-Irccs-Policlinici della Regione</v>
          </cell>
          <cell r="E199" t="str">
            <v>2008</v>
          </cell>
          <cell r="F199" t="str">
            <v>C</v>
          </cell>
          <cell r="G199">
            <v>0</v>
          </cell>
          <cell r="H199">
            <v>0</v>
          </cell>
          <cell r="I199">
            <v>43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224</v>
          </cell>
          <cell r="AH199">
            <v>0</v>
          </cell>
          <cell r="AI199">
            <v>0</v>
          </cell>
          <cell r="AJ199">
            <v>0</v>
          </cell>
          <cell r="AM199">
            <v>0</v>
          </cell>
          <cell r="AP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83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350</v>
          </cell>
        </row>
        <row r="200">
          <cell r="C200" t="str">
            <v>B02405</v>
          </cell>
          <cell r="D200" t="str">
            <v>B.2.A.14)  Consulenze, Collaborazioni,  Interinale e altre prestazioni di lavoro sanitarie e sociosanitarie</v>
          </cell>
          <cell r="E200" t="str">
            <v>2008</v>
          </cell>
          <cell r="F200" t="str">
            <v>C</v>
          </cell>
          <cell r="G200">
            <v>0</v>
          </cell>
          <cell r="H200">
            <v>0</v>
          </cell>
          <cell r="I200">
            <v>1302</v>
          </cell>
          <cell r="J200">
            <v>0</v>
          </cell>
          <cell r="K200">
            <v>0</v>
          </cell>
          <cell r="L200">
            <v>676</v>
          </cell>
          <cell r="M200">
            <v>0</v>
          </cell>
          <cell r="N200">
            <v>0</v>
          </cell>
          <cell r="O200">
            <v>4376</v>
          </cell>
          <cell r="P200">
            <v>0</v>
          </cell>
          <cell r="Q200">
            <v>0</v>
          </cell>
          <cell r="R200">
            <v>1281</v>
          </cell>
          <cell r="S200">
            <v>0</v>
          </cell>
          <cell r="T200">
            <v>0</v>
          </cell>
          <cell r="U200">
            <v>2028</v>
          </cell>
          <cell r="V200">
            <v>0</v>
          </cell>
          <cell r="W200">
            <v>0</v>
          </cell>
          <cell r="X200">
            <v>1912</v>
          </cell>
          <cell r="Y200">
            <v>0</v>
          </cell>
          <cell r="Z200">
            <v>0</v>
          </cell>
          <cell r="AA200">
            <v>893</v>
          </cell>
          <cell r="AB200">
            <v>0</v>
          </cell>
          <cell r="AC200">
            <v>0</v>
          </cell>
          <cell r="AD200">
            <v>1137</v>
          </cell>
          <cell r="AE200">
            <v>0</v>
          </cell>
          <cell r="AF200">
            <v>0</v>
          </cell>
          <cell r="AG200">
            <v>2512</v>
          </cell>
          <cell r="AH200">
            <v>0</v>
          </cell>
          <cell r="AI200">
            <v>0</v>
          </cell>
          <cell r="AJ200">
            <v>1405</v>
          </cell>
          <cell r="AM200">
            <v>2136</v>
          </cell>
          <cell r="AP200">
            <v>5252</v>
          </cell>
          <cell r="AS200">
            <v>139</v>
          </cell>
          <cell r="AT200">
            <v>2675</v>
          </cell>
          <cell r="AU200">
            <v>137</v>
          </cell>
          <cell r="AV200">
            <v>1160</v>
          </cell>
          <cell r="AW200">
            <v>34</v>
          </cell>
          <cell r="AX200">
            <v>52</v>
          </cell>
          <cell r="AY200">
            <v>233</v>
          </cell>
          <cell r="AZ200">
            <v>53</v>
          </cell>
          <cell r="BA200">
            <v>0</v>
          </cell>
          <cell r="BB200">
            <v>3145</v>
          </cell>
          <cell r="BC200">
            <v>267</v>
          </cell>
          <cell r="BD200">
            <v>125</v>
          </cell>
          <cell r="BE200">
            <v>37</v>
          </cell>
          <cell r="BF200">
            <v>229</v>
          </cell>
          <cell r="BG200">
            <v>1830</v>
          </cell>
          <cell r="BH200">
            <v>238</v>
          </cell>
          <cell r="BI200">
            <v>288</v>
          </cell>
          <cell r="BJ200">
            <v>369</v>
          </cell>
          <cell r="BK200">
            <v>34698</v>
          </cell>
          <cell r="BL200">
            <v>35921</v>
          </cell>
        </row>
        <row r="201">
          <cell r="C201" t="str">
            <v>B02410</v>
          </cell>
          <cell r="D201" t="str">
            <v>B.2.A.14.1) Consulenze sanitarie e sociosan. da Asl-AO, IRCCS, Policlinici della Regione</v>
          </cell>
          <cell r="E201" t="str">
            <v>2008</v>
          </cell>
          <cell r="F201" t="str">
            <v>C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13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175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24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9</v>
          </cell>
          <cell r="AH201">
            <v>0</v>
          </cell>
          <cell r="AI201">
            <v>0</v>
          </cell>
          <cell r="AJ201">
            <v>3</v>
          </cell>
          <cell r="AM201">
            <v>0</v>
          </cell>
          <cell r="AP201">
            <v>0</v>
          </cell>
          <cell r="AS201">
            <v>72</v>
          </cell>
          <cell r="AT201">
            <v>0</v>
          </cell>
          <cell r="AU201">
            <v>0</v>
          </cell>
          <cell r="AV201">
            <v>54</v>
          </cell>
          <cell r="AW201">
            <v>0</v>
          </cell>
          <cell r="AX201">
            <v>17</v>
          </cell>
          <cell r="AY201">
            <v>78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27</v>
          </cell>
          <cell r="BE201">
            <v>0</v>
          </cell>
          <cell r="BF201">
            <v>34</v>
          </cell>
          <cell r="BG201">
            <v>25</v>
          </cell>
          <cell r="BH201">
            <v>0</v>
          </cell>
          <cell r="BI201">
            <v>22</v>
          </cell>
          <cell r="BJ201">
            <v>8</v>
          </cell>
          <cell r="BK201">
            <v>0</v>
          </cell>
          <cell r="BL201">
            <v>570</v>
          </cell>
        </row>
        <row r="202">
          <cell r="C202" t="str">
            <v>B02415</v>
          </cell>
          <cell r="D202" t="str">
            <v>B.2.A.14.2) Consulenze sanitarie e sociosanit. da Terzi - Altri enti pubblici</v>
          </cell>
          <cell r="E202" t="str">
            <v>2008</v>
          </cell>
          <cell r="F202" t="str">
            <v>C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46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M202">
            <v>0</v>
          </cell>
          <cell r="AP202">
            <v>5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6</v>
          </cell>
          <cell r="BF202">
            <v>8</v>
          </cell>
          <cell r="BG202">
            <v>24</v>
          </cell>
          <cell r="BH202">
            <v>0</v>
          </cell>
          <cell r="BI202">
            <v>8</v>
          </cell>
          <cell r="BJ202">
            <v>0</v>
          </cell>
          <cell r="BK202">
            <v>98</v>
          </cell>
          <cell r="BL202">
            <v>98</v>
          </cell>
        </row>
        <row r="203">
          <cell r="C203" t="str">
            <v>B02420</v>
          </cell>
          <cell r="D203" t="str">
            <v>B.2.A.14.3) Consulenze, Collaborazioni,  Interinale e altre prestazioni di lavoro sanitarie e socios. da privato</v>
          </cell>
          <cell r="E203" t="str">
            <v>2008</v>
          </cell>
          <cell r="F203" t="str">
            <v>C</v>
          </cell>
          <cell r="G203">
            <v>0</v>
          </cell>
          <cell r="H203">
            <v>0</v>
          </cell>
          <cell r="I203">
            <v>1302</v>
          </cell>
          <cell r="J203">
            <v>0</v>
          </cell>
          <cell r="K203">
            <v>0</v>
          </cell>
          <cell r="L203">
            <v>676</v>
          </cell>
          <cell r="M203">
            <v>0</v>
          </cell>
          <cell r="N203">
            <v>0</v>
          </cell>
          <cell r="O203">
            <v>4254</v>
          </cell>
          <cell r="P203">
            <v>0</v>
          </cell>
          <cell r="Q203">
            <v>0</v>
          </cell>
          <cell r="R203">
            <v>1281</v>
          </cell>
          <cell r="S203">
            <v>0</v>
          </cell>
          <cell r="T203">
            <v>0</v>
          </cell>
          <cell r="U203">
            <v>1853</v>
          </cell>
          <cell r="V203">
            <v>0</v>
          </cell>
          <cell r="W203">
            <v>0</v>
          </cell>
          <cell r="X203">
            <v>1912</v>
          </cell>
          <cell r="Y203">
            <v>0</v>
          </cell>
          <cell r="Z203">
            <v>0</v>
          </cell>
          <cell r="AA203">
            <v>869</v>
          </cell>
          <cell r="AB203">
            <v>0</v>
          </cell>
          <cell r="AC203">
            <v>0</v>
          </cell>
          <cell r="AD203">
            <v>1137</v>
          </cell>
          <cell r="AE203">
            <v>0</v>
          </cell>
          <cell r="AF203">
            <v>0</v>
          </cell>
          <cell r="AG203">
            <v>2470</v>
          </cell>
          <cell r="AH203">
            <v>0</v>
          </cell>
          <cell r="AI203">
            <v>0</v>
          </cell>
          <cell r="AJ203">
            <v>1090</v>
          </cell>
          <cell r="AM203">
            <v>2136</v>
          </cell>
          <cell r="AP203">
            <v>5247</v>
          </cell>
          <cell r="AS203">
            <v>67</v>
          </cell>
          <cell r="AT203">
            <v>2675</v>
          </cell>
          <cell r="AU203">
            <v>137</v>
          </cell>
          <cell r="AV203">
            <v>1106</v>
          </cell>
          <cell r="AW203">
            <v>25</v>
          </cell>
          <cell r="AX203">
            <v>35</v>
          </cell>
          <cell r="AY203">
            <v>155</v>
          </cell>
          <cell r="AZ203">
            <v>44</v>
          </cell>
          <cell r="BA203">
            <v>0</v>
          </cell>
          <cell r="BB203">
            <v>2587</v>
          </cell>
          <cell r="BC203">
            <v>267</v>
          </cell>
          <cell r="BD203">
            <v>97</v>
          </cell>
          <cell r="BE203">
            <v>31</v>
          </cell>
          <cell r="BF203">
            <v>187</v>
          </cell>
          <cell r="BG203">
            <v>1766</v>
          </cell>
          <cell r="BH203">
            <v>238</v>
          </cell>
          <cell r="BI203">
            <v>258</v>
          </cell>
          <cell r="BJ203">
            <v>185</v>
          </cell>
          <cell r="BK203">
            <v>34087</v>
          </cell>
          <cell r="BL203">
            <v>34087</v>
          </cell>
        </row>
        <row r="204">
          <cell r="C204" t="str">
            <v>B02425</v>
          </cell>
          <cell r="D204" t="str">
            <v>B.2.A.14.3.A) Consulenze sanitarie e sociosanitarie da privato</v>
          </cell>
          <cell r="E204" t="str">
            <v>2008</v>
          </cell>
          <cell r="F204" t="str">
            <v>C</v>
          </cell>
          <cell r="G204">
            <v>0</v>
          </cell>
          <cell r="H204">
            <v>0</v>
          </cell>
          <cell r="I204">
            <v>46</v>
          </cell>
          <cell r="J204">
            <v>0</v>
          </cell>
          <cell r="K204">
            <v>0</v>
          </cell>
          <cell r="L204">
            <v>89</v>
          </cell>
          <cell r="M204">
            <v>0</v>
          </cell>
          <cell r="N204">
            <v>0</v>
          </cell>
          <cell r="O204">
            <v>36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14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100</v>
          </cell>
          <cell r="AB204">
            <v>0</v>
          </cell>
          <cell r="AC204">
            <v>0</v>
          </cell>
          <cell r="AD204">
            <v>26</v>
          </cell>
          <cell r="AE204">
            <v>0</v>
          </cell>
          <cell r="AF204">
            <v>0</v>
          </cell>
          <cell r="AG204">
            <v>201</v>
          </cell>
          <cell r="AH204">
            <v>0</v>
          </cell>
          <cell r="AI204">
            <v>0</v>
          </cell>
          <cell r="AJ204">
            <v>252</v>
          </cell>
          <cell r="AM204">
            <v>86</v>
          </cell>
          <cell r="AP204">
            <v>0</v>
          </cell>
          <cell r="AS204">
            <v>4</v>
          </cell>
          <cell r="AT204">
            <v>0</v>
          </cell>
          <cell r="AU204">
            <v>0</v>
          </cell>
          <cell r="AV204">
            <v>30</v>
          </cell>
          <cell r="AW204">
            <v>25</v>
          </cell>
          <cell r="AX204">
            <v>35</v>
          </cell>
          <cell r="AY204">
            <v>37</v>
          </cell>
          <cell r="AZ204">
            <v>29</v>
          </cell>
          <cell r="BA204">
            <v>0</v>
          </cell>
          <cell r="BB204">
            <v>72</v>
          </cell>
          <cell r="BC204">
            <v>0</v>
          </cell>
          <cell r="BD204">
            <v>0</v>
          </cell>
          <cell r="BE204">
            <v>0</v>
          </cell>
          <cell r="BF204">
            <v>40</v>
          </cell>
          <cell r="BG204">
            <v>2</v>
          </cell>
          <cell r="BH204">
            <v>25</v>
          </cell>
          <cell r="BI204">
            <v>217</v>
          </cell>
          <cell r="BJ204">
            <v>10</v>
          </cell>
          <cell r="BK204">
            <v>1376</v>
          </cell>
          <cell r="BL204">
            <v>1376</v>
          </cell>
        </row>
        <row r="205">
          <cell r="C205" t="str">
            <v>B02430</v>
          </cell>
          <cell r="D205" t="str">
            <v>B.2.A.14.3.B) Collaborazioni coordinate e continuative sanitarie e socios. da privato</v>
          </cell>
          <cell r="E205" t="str">
            <v>2008</v>
          </cell>
          <cell r="F205" t="str">
            <v>C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32</v>
          </cell>
          <cell r="M205">
            <v>0</v>
          </cell>
          <cell r="N205">
            <v>0</v>
          </cell>
          <cell r="O205">
            <v>396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65</v>
          </cell>
          <cell r="V205">
            <v>0</v>
          </cell>
          <cell r="W205">
            <v>0</v>
          </cell>
          <cell r="X205">
            <v>116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47</v>
          </cell>
          <cell r="AM205">
            <v>0</v>
          </cell>
          <cell r="AP205">
            <v>62</v>
          </cell>
          <cell r="AS205">
            <v>0</v>
          </cell>
          <cell r="AT205">
            <v>216</v>
          </cell>
          <cell r="AU205">
            <v>0</v>
          </cell>
          <cell r="AV205">
            <v>152</v>
          </cell>
          <cell r="AW205">
            <v>0</v>
          </cell>
          <cell r="AX205">
            <v>0</v>
          </cell>
          <cell r="AY205">
            <v>0</v>
          </cell>
          <cell r="AZ205">
            <v>15</v>
          </cell>
          <cell r="BA205">
            <v>0</v>
          </cell>
          <cell r="BB205">
            <v>1094</v>
          </cell>
          <cell r="BC205">
            <v>267</v>
          </cell>
          <cell r="BD205">
            <v>0</v>
          </cell>
          <cell r="BE205">
            <v>14</v>
          </cell>
          <cell r="BF205">
            <v>145</v>
          </cell>
          <cell r="BG205">
            <v>795</v>
          </cell>
          <cell r="BH205">
            <v>0</v>
          </cell>
          <cell r="BI205">
            <v>18</v>
          </cell>
          <cell r="BJ205">
            <v>0</v>
          </cell>
          <cell r="BK205">
            <v>3434</v>
          </cell>
          <cell r="BL205">
            <v>3434</v>
          </cell>
        </row>
        <row r="206">
          <cell r="C206" t="str">
            <v>B02435</v>
          </cell>
          <cell r="D206" t="str">
            <v>B.2.A.14.3.C) Indennità a personale universitario -area sanitaria</v>
          </cell>
          <cell r="E206" t="str">
            <v>2008</v>
          </cell>
          <cell r="F206" t="str">
            <v>C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290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M206">
            <v>1994</v>
          </cell>
          <cell r="AP206">
            <v>5029</v>
          </cell>
          <cell r="AS206">
            <v>0</v>
          </cell>
          <cell r="AT206">
            <v>1360</v>
          </cell>
          <cell r="AU206">
            <v>137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8810</v>
          </cell>
          <cell r="BL206">
            <v>8810</v>
          </cell>
        </row>
        <row r="207">
          <cell r="C207" t="str">
            <v>B02440</v>
          </cell>
          <cell r="D207" t="str">
            <v>B.2.A.14.3.D) Lavoro interninale -area sanitaria</v>
          </cell>
          <cell r="E207" t="str">
            <v>2008</v>
          </cell>
          <cell r="F207" t="str">
            <v>C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1</v>
          </cell>
          <cell r="AM207">
            <v>0</v>
          </cell>
          <cell r="AP207">
            <v>0</v>
          </cell>
          <cell r="AS207">
            <v>0</v>
          </cell>
          <cell r="AT207">
            <v>925</v>
          </cell>
          <cell r="AU207">
            <v>0</v>
          </cell>
          <cell r="AV207">
            <v>866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1399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175</v>
          </cell>
          <cell r="BK207">
            <v>3366</v>
          </cell>
          <cell r="BL207">
            <v>3366</v>
          </cell>
        </row>
        <row r="208">
          <cell r="C208" t="str">
            <v>B02445</v>
          </cell>
          <cell r="D208" t="str">
            <v>B.2.A.14.3.E) Altre collaborazioni e prestazioni di lavoro -area sanitaria</v>
          </cell>
          <cell r="E208" t="str">
            <v>2008</v>
          </cell>
          <cell r="F208" t="str">
            <v>C</v>
          </cell>
          <cell r="G208">
            <v>0</v>
          </cell>
          <cell r="H208">
            <v>0</v>
          </cell>
          <cell r="I208">
            <v>1256</v>
          </cell>
          <cell r="J208">
            <v>0</v>
          </cell>
          <cell r="K208">
            <v>0</v>
          </cell>
          <cell r="L208">
            <v>555</v>
          </cell>
          <cell r="M208">
            <v>0</v>
          </cell>
          <cell r="N208">
            <v>0</v>
          </cell>
          <cell r="O208">
            <v>3532</v>
          </cell>
          <cell r="P208">
            <v>0</v>
          </cell>
          <cell r="Q208">
            <v>0</v>
          </cell>
          <cell r="R208">
            <v>1281</v>
          </cell>
          <cell r="S208">
            <v>0</v>
          </cell>
          <cell r="T208">
            <v>0</v>
          </cell>
          <cell r="U208">
            <v>1774</v>
          </cell>
          <cell r="V208">
            <v>0</v>
          </cell>
          <cell r="W208">
            <v>0</v>
          </cell>
          <cell r="X208">
            <v>1796</v>
          </cell>
          <cell r="Y208">
            <v>0</v>
          </cell>
          <cell r="Z208">
            <v>0</v>
          </cell>
          <cell r="AA208">
            <v>769</v>
          </cell>
          <cell r="AB208">
            <v>0</v>
          </cell>
          <cell r="AC208">
            <v>0</v>
          </cell>
          <cell r="AD208">
            <v>1111</v>
          </cell>
          <cell r="AE208">
            <v>0</v>
          </cell>
          <cell r="AF208">
            <v>0</v>
          </cell>
          <cell r="AG208">
            <v>2269</v>
          </cell>
          <cell r="AH208">
            <v>0</v>
          </cell>
          <cell r="AI208">
            <v>0</v>
          </cell>
          <cell r="AJ208">
            <v>790</v>
          </cell>
          <cell r="AM208">
            <v>56</v>
          </cell>
          <cell r="AP208">
            <v>156</v>
          </cell>
          <cell r="AS208">
            <v>63</v>
          </cell>
          <cell r="AT208">
            <v>174</v>
          </cell>
          <cell r="AU208">
            <v>0</v>
          </cell>
          <cell r="AV208">
            <v>58</v>
          </cell>
          <cell r="AW208">
            <v>0</v>
          </cell>
          <cell r="AX208">
            <v>0</v>
          </cell>
          <cell r="AY208">
            <v>118</v>
          </cell>
          <cell r="AZ208">
            <v>0</v>
          </cell>
          <cell r="BA208">
            <v>0</v>
          </cell>
          <cell r="BB208">
            <v>22</v>
          </cell>
          <cell r="BC208">
            <v>0</v>
          </cell>
          <cell r="BD208">
            <v>97</v>
          </cell>
          <cell r="BE208">
            <v>17</v>
          </cell>
          <cell r="BF208">
            <v>2</v>
          </cell>
          <cell r="BG208">
            <v>969</v>
          </cell>
          <cell r="BH208">
            <v>213</v>
          </cell>
          <cell r="BI208">
            <v>23</v>
          </cell>
          <cell r="BJ208">
            <v>0</v>
          </cell>
          <cell r="BK208">
            <v>17101</v>
          </cell>
          <cell r="BL208">
            <v>17101</v>
          </cell>
        </row>
        <row r="209">
          <cell r="C209" t="str">
            <v>B02450</v>
          </cell>
          <cell r="D209" t="str">
            <v>B.2.A.14.4) Rimborso oneri stipendiali del personale sanitario in comando</v>
          </cell>
          <cell r="E209" t="str">
            <v>2008</v>
          </cell>
          <cell r="F209" t="str">
            <v>C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63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33</v>
          </cell>
          <cell r="AH209">
            <v>0</v>
          </cell>
          <cell r="AI209">
            <v>0</v>
          </cell>
          <cell r="AJ209">
            <v>312</v>
          </cell>
          <cell r="AM209">
            <v>0</v>
          </cell>
          <cell r="AP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9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558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15</v>
          </cell>
          <cell r="BH209">
            <v>0</v>
          </cell>
          <cell r="BI209">
            <v>0</v>
          </cell>
          <cell r="BJ209">
            <v>176</v>
          </cell>
          <cell r="BK209">
            <v>513</v>
          </cell>
          <cell r="BL209">
            <v>1166</v>
          </cell>
        </row>
        <row r="210">
          <cell r="C210" t="str">
            <v>B02455</v>
          </cell>
          <cell r="D210" t="str">
            <v>B.2.A.14.4.A) Rimborso oneri stipendiali personale sanitario in comando da Asl-AO, IRCCS, Policlinici della Regione</v>
          </cell>
          <cell r="E210" t="str">
            <v>2008</v>
          </cell>
          <cell r="F210" t="str">
            <v>C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195</v>
          </cell>
          <cell r="AM210">
            <v>0</v>
          </cell>
          <cell r="AP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9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449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653</v>
          </cell>
        </row>
        <row r="211">
          <cell r="C211" t="str">
            <v>B02460</v>
          </cell>
          <cell r="D211" t="str">
            <v>B.2.A.14.4.B) Rimborso oneri stipendiali personale sanitario in comando da Regioni, Enti Pubblici e da Università</v>
          </cell>
          <cell r="E211" t="str">
            <v>2008</v>
          </cell>
          <cell r="F211" t="str">
            <v>C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63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117</v>
          </cell>
          <cell r="AM211">
            <v>0</v>
          </cell>
          <cell r="AP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82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176</v>
          </cell>
          <cell r="BK211">
            <v>438</v>
          </cell>
          <cell r="BL211">
            <v>438</v>
          </cell>
        </row>
        <row r="212">
          <cell r="C212" t="str">
            <v>B02465</v>
          </cell>
          <cell r="D212" t="str">
            <v>B.2.A.14.4.C) Rimborso oneri stipendiali personale sanitario in comando da aziende di altre Regioni (Extraregione)</v>
          </cell>
          <cell r="E212" t="str">
            <v>2008</v>
          </cell>
          <cell r="F212" t="str">
            <v>C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33</v>
          </cell>
          <cell r="AH212">
            <v>0</v>
          </cell>
          <cell r="AI212">
            <v>0</v>
          </cell>
          <cell r="AJ212">
            <v>0</v>
          </cell>
          <cell r="AM212">
            <v>0</v>
          </cell>
          <cell r="AP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27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15</v>
          </cell>
          <cell r="BH212">
            <v>0</v>
          </cell>
          <cell r="BI212">
            <v>0</v>
          </cell>
          <cell r="BJ212">
            <v>0</v>
          </cell>
          <cell r="BK212">
            <v>75</v>
          </cell>
          <cell r="BL212">
            <v>75</v>
          </cell>
        </row>
        <row r="213">
          <cell r="C213" t="str">
            <v>B02470</v>
          </cell>
          <cell r="D213" t="str">
            <v>B.2.A.15) Altri servizi sanitari e sociosanitari a rilevanza sanitaria</v>
          </cell>
          <cell r="E213" t="str">
            <v>2008</v>
          </cell>
          <cell r="F213" t="str">
            <v>C</v>
          </cell>
          <cell r="G213">
            <v>0</v>
          </cell>
          <cell r="H213">
            <v>0</v>
          </cell>
          <cell r="I213">
            <v>1884</v>
          </cell>
          <cell r="J213">
            <v>0</v>
          </cell>
          <cell r="K213">
            <v>0</v>
          </cell>
          <cell r="L213">
            <v>647</v>
          </cell>
          <cell r="M213">
            <v>0</v>
          </cell>
          <cell r="N213">
            <v>0</v>
          </cell>
          <cell r="O213">
            <v>1014</v>
          </cell>
          <cell r="P213">
            <v>0</v>
          </cell>
          <cell r="Q213">
            <v>0</v>
          </cell>
          <cell r="R213">
            <v>1633</v>
          </cell>
          <cell r="S213">
            <v>0</v>
          </cell>
          <cell r="T213">
            <v>0</v>
          </cell>
          <cell r="U213">
            <v>1780</v>
          </cell>
          <cell r="V213">
            <v>0</v>
          </cell>
          <cell r="W213">
            <v>0</v>
          </cell>
          <cell r="X213">
            <v>3750</v>
          </cell>
          <cell r="Y213">
            <v>0</v>
          </cell>
          <cell r="Z213">
            <v>0</v>
          </cell>
          <cell r="AA213">
            <v>1038</v>
          </cell>
          <cell r="AB213">
            <v>0</v>
          </cell>
          <cell r="AC213">
            <v>0</v>
          </cell>
          <cell r="AD213">
            <v>1715</v>
          </cell>
          <cell r="AE213">
            <v>0</v>
          </cell>
          <cell r="AF213">
            <v>0</v>
          </cell>
          <cell r="AG213">
            <v>638</v>
          </cell>
          <cell r="AH213">
            <v>0</v>
          </cell>
          <cell r="AI213">
            <v>0</v>
          </cell>
          <cell r="AJ213">
            <v>17156</v>
          </cell>
          <cell r="AM213">
            <v>3578</v>
          </cell>
          <cell r="AP213">
            <v>2668</v>
          </cell>
          <cell r="AS213">
            <v>3058</v>
          </cell>
          <cell r="AT213">
            <v>12094</v>
          </cell>
          <cell r="AU213">
            <v>2223</v>
          </cell>
          <cell r="AV213">
            <v>915</v>
          </cell>
          <cell r="AW213">
            <v>1606</v>
          </cell>
          <cell r="AX213">
            <v>821</v>
          </cell>
          <cell r="AY213">
            <v>731</v>
          </cell>
          <cell r="AZ213">
            <v>856</v>
          </cell>
          <cell r="BA213">
            <v>925</v>
          </cell>
          <cell r="BB213">
            <v>2582</v>
          </cell>
          <cell r="BC213">
            <v>794</v>
          </cell>
          <cell r="BD213">
            <v>1390</v>
          </cell>
          <cell r="BE213">
            <v>829</v>
          </cell>
          <cell r="BF213">
            <v>3426</v>
          </cell>
          <cell r="BG213">
            <v>660</v>
          </cell>
          <cell r="BH213">
            <v>479</v>
          </cell>
          <cell r="BI213">
            <v>3795</v>
          </cell>
          <cell r="BJ213">
            <v>648</v>
          </cell>
          <cell r="BK213">
            <v>38173</v>
          </cell>
          <cell r="BL213">
            <v>75333</v>
          </cell>
        </row>
        <row r="214">
          <cell r="C214" t="str">
            <v>B02475</v>
          </cell>
          <cell r="D214" t="str">
            <v>B.2.A.15.1)  Altri servizi sanitari e sociosanitari da pubblico V/Asl-AO, IRCCS, Policlinici d/Regione</v>
          </cell>
          <cell r="E214" t="str">
            <v>2008</v>
          </cell>
          <cell r="F214" t="str">
            <v>C</v>
          </cell>
          <cell r="G214">
            <v>0</v>
          </cell>
          <cell r="H214">
            <v>0</v>
          </cell>
          <cell r="I214">
            <v>113</v>
          </cell>
          <cell r="J214">
            <v>0</v>
          </cell>
          <cell r="K214">
            <v>0</v>
          </cell>
          <cell r="L214">
            <v>164</v>
          </cell>
          <cell r="M214">
            <v>0</v>
          </cell>
          <cell r="N214">
            <v>0</v>
          </cell>
          <cell r="O214">
            <v>757</v>
          </cell>
          <cell r="P214">
            <v>0</v>
          </cell>
          <cell r="Q214">
            <v>0</v>
          </cell>
          <cell r="R214">
            <v>451</v>
          </cell>
          <cell r="S214">
            <v>0</v>
          </cell>
          <cell r="T214">
            <v>0</v>
          </cell>
          <cell r="U214">
            <v>372</v>
          </cell>
          <cell r="V214">
            <v>0</v>
          </cell>
          <cell r="W214">
            <v>0</v>
          </cell>
          <cell r="X214">
            <v>451</v>
          </cell>
          <cell r="Y214">
            <v>0</v>
          </cell>
          <cell r="Z214">
            <v>0</v>
          </cell>
          <cell r="AA214">
            <v>113</v>
          </cell>
          <cell r="AB214">
            <v>0</v>
          </cell>
          <cell r="AC214">
            <v>0</v>
          </cell>
          <cell r="AD214">
            <v>159</v>
          </cell>
          <cell r="AE214">
            <v>0</v>
          </cell>
          <cell r="AF214">
            <v>0</v>
          </cell>
          <cell r="AG214">
            <v>450</v>
          </cell>
          <cell r="AH214">
            <v>0</v>
          </cell>
          <cell r="AI214">
            <v>0</v>
          </cell>
          <cell r="AJ214">
            <v>8303</v>
          </cell>
          <cell r="AM214">
            <v>1701</v>
          </cell>
          <cell r="AP214">
            <v>644</v>
          </cell>
          <cell r="AS214">
            <v>2962</v>
          </cell>
          <cell r="AT214">
            <v>8301</v>
          </cell>
          <cell r="AU214">
            <v>2142</v>
          </cell>
          <cell r="AV214">
            <v>336</v>
          </cell>
          <cell r="AW214">
            <v>648</v>
          </cell>
          <cell r="AX214">
            <v>821</v>
          </cell>
          <cell r="AY214">
            <v>554</v>
          </cell>
          <cell r="AZ214">
            <v>825</v>
          </cell>
          <cell r="BA214">
            <v>609</v>
          </cell>
          <cell r="BB214">
            <v>1558</v>
          </cell>
          <cell r="BC214">
            <v>704</v>
          </cell>
          <cell r="BD214">
            <v>1073</v>
          </cell>
          <cell r="BE214">
            <v>773</v>
          </cell>
          <cell r="BF214">
            <v>548</v>
          </cell>
          <cell r="BG214">
            <v>45</v>
          </cell>
          <cell r="BH214">
            <v>0</v>
          </cell>
          <cell r="BI214">
            <v>1451</v>
          </cell>
          <cell r="BJ214">
            <v>132</v>
          </cell>
          <cell r="BK214">
            <v>0</v>
          </cell>
          <cell r="BL214">
            <v>37160</v>
          </cell>
        </row>
        <row r="215">
          <cell r="C215" t="str">
            <v>B02480</v>
          </cell>
          <cell r="D215" t="str">
            <v>B.2.A.15.2)  Altri servizi sanitari e sociosanitari da pubblico - Altri enti</v>
          </cell>
          <cell r="E215" t="str">
            <v>2008</v>
          </cell>
          <cell r="F215" t="str">
            <v>C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10</v>
          </cell>
          <cell r="M215">
            <v>0</v>
          </cell>
          <cell r="N215">
            <v>0</v>
          </cell>
          <cell r="O215">
            <v>8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120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1048</v>
          </cell>
          <cell r="AM215">
            <v>11</v>
          </cell>
          <cell r="AP215">
            <v>96</v>
          </cell>
          <cell r="AS215">
            <v>0</v>
          </cell>
          <cell r="AT215">
            <v>7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9</v>
          </cell>
          <cell r="BG215">
            <v>91</v>
          </cell>
          <cell r="BH215">
            <v>0</v>
          </cell>
          <cell r="BI215">
            <v>0</v>
          </cell>
          <cell r="BJ215">
            <v>0</v>
          </cell>
          <cell r="BK215">
            <v>1400</v>
          </cell>
          <cell r="BL215">
            <v>1400</v>
          </cell>
        </row>
        <row r="216">
          <cell r="C216" t="str">
            <v>B02485</v>
          </cell>
          <cell r="D216" t="str">
            <v>B.2.A.15.3) Altri servizi sanitari e sociosanitari da pubblico (extra Regione)</v>
          </cell>
          <cell r="E216" t="str">
            <v>2008</v>
          </cell>
          <cell r="F216" t="str">
            <v>C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66</v>
          </cell>
          <cell r="M216">
            <v>0</v>
          </cell>
          <cell r="N216">
            <v>0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131</v>
          </cell>
          <cell r="V216">
            <v>0</v>
          </cell>
          <cell r="W216">
            <v>0</v>
          </cell>
          <cell r="X216">
            <v>2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46</v>
          </cell>
          <cell r="AE216">
            <v>0</v>
          </cell>
          <cell r="AF216">
            <v>0</v>
          </cell>
          <cell r="AG216">
            <v>1</v>
          </cell>
          <cell r="AH216">
            <v>0</v>
          </cell>
          <cell r="AI216">
            <v>0</v>
          </cell>
          <cell r="AJ216">
            <v>0</v>
          </cell>
          <cell r="AM216">
            <v>0</v>
          </cell>
          <cell r="AP216">
            <v>14</v>
          </cell>
          <cell r="AS216">
            <v>55</v>
          </cell>
          <cell r="AT216">
            <v>3</v>
          </cell>
          <cell r="AU216">
            <v>0</v>
          </cell>
          <cell r="AV216">
            <v>21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54</v>
          </cell>
          <cell r="BB216">
            <v>445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4</v>
          </cell>
          <cell r="BH216">
            <v>253</v>
          </cell>
          <cell r="BI216">
            <v>0</v>
          </cell>
          <cell r="BJ216">
            <v>0</v>
          </cell>
          <cell r="BK216">
            <v>1096</v>
          </cell>
          <cell r="BL216">
            <v>1096</v>
          </cell>
        </row>
        <row r="217">
          <cell r="C217" t="str">
            <v>B02490</v>
          </cell>
          <cell r="D217" t="str">
            <v>B.2.A.15.4)  Altri servizi sanitari da privato</v>
          </cell>
          <cell r="E217" t="str">
            <v>2008</v>
          </cell>
          <cell r="F217" t="str">
            <v>C</v>
          </cell>
          <cell r="G217">
            <v>0</v>
          </cell>
          <cell r="H217">
            <v>0</v>
          </cell>
          <cell r="I217">
            <v>1771</v>
          </cell>
          <cell r="J217">
            <v>0</v>
          </cell>
          <cell r="K217">
            <v>0</v>
          </cell>
          <cell r="L217">
            <v>407</v>
          </cell>
          <cell r="M217">
            <v>0</v>
          </cell>
          <cell r="N217">
            <v>0</v>
          </cell>
          <cell r="O217">
            <v>248</v>
          </cell>
          <cell r="P217">
            <v>0</v>
          </cell>
          <cell r="Q217">
            <v>0</v>
          </cell>
          <cell r="R217">
            <v>1182</v>
          </cell>
          <cell r="S217">
            <v>0</v>
          </cell>
          <cell r="T217">
            <v>0</v>
          </cell>
          <cell r="U217">
            <v>1277</v>
          </cell>
          <cell r="V217">
            <v>0</v>
          </cell>
          <cell r="W217">
            <v>0</v>
          </cell>
          <cell r="X217">
            <v>3177</v>
          </cell>
          <cell r="Y217">
            <v>0</v>
          </cell>
          <cell r="Z217">
            <v>0</v>
          </cell>
          <cell r="AA217">
            <v>925</v>
          </cell>
          <cell r="AB217">
            <v>0</v>
          </cell>
          <cell r="AC217">
            <v>0</v>
          </cell>
          <cell r="AD217">
            <v>1510</v>
          </cell>
          <cell r="AE217">
            <v>0</v>
          </cell>
          <cell r="AF217">
            <v>0</v>
          </cell>
          <cell r="AG217">
            <v>187</v>
          </cell>
          <cell r="AH217">
            <v>0</v>
          </cell>
          <cell r="AI217">
            <v>0</v>
          </cell>
          <cell r="AJ217">
            <v>7805</v>
          </cell>
          <cell r="AM217">
            <v>1866</v>
          </cell>
          <cell r="AP217">
            <v>1914</v>
          </cell>
          <cell r="AS217">
            <v>41</v>
          </cell>
          <cell r="AT217">
            <v>3783</v>
          </cell>
          <cell r="AU217">
            <v>81</v>
          </cell>
          <cell r="AV217">
            <v>558</v>
          </cell>
          <cell r="AW217">
            <v>958</v>
          </cell>
          <cell r="AX217">
            <v>0</v>
          </cell>
          <cell r="AY217">
            <v>177</v>
          </cell>
          <cell r="AZ217">
            <v>31</v>
          </cell>
          <cell r="BA217">
            <v>262</v>
          </cell>
          <cell r="BB217">
            <v>579</v>
          </cell>
          <cell r="BC217">
            <v>90</v>
          </cell>
          <cell r="BD217">
            <v>317</v>
          </cell>
          <cell r="BE217">
            <v>56</v>
          </cell>
          <cell r="BF217">
            <v>2869</v>
          </cell>
          <cell r="BG217">
            <v>520</v>
          </cell>
          <cell r="BH217">
            <v>226</v>
          </cell>
          <cell r="BI217">
            <v>2344</v>
          </cell>
          <cell r="BJ217">
            <v>516</v>
          </cell>
          <cell r="BK217">
            <v>35677</v>
          </cell>
          <cell r="BL217">
            <v>35677</v>
          </cell>
        </row>
        <row r="218">
          <cell r="C218" t="str">
            <v>B02495</v>
          </cell>
          <cell r="D218" t="str">
            <v>B.2.A.15.5)  Costi per servizi sanitari - Mobilità internazionale passiva</v>
          </cell>
          <cell r="E218" t="str">
            <v>2008</v>
          </cell>
          <cell r="F218" t="str">
            <v>C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M218">
            <v>0</v>
          </cell>
          <cell r="AP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</row>
        <row r="219">
          <cell r="C219" t="str">
            <v>B02500</v>
          </cell>
          <cell r="D219" t="str">
            <v>B.2.B) Acquisti di servizi non sanitari</v>
          </cell>
          <cell r="E219" t="str">
            <v>2008</v>
          </cell>
          <cell r="F219" t="str">
            <v>C</v>
          </cell>
          <cell r="G219">
            <v>0</v>
          </cell>
          <cell r="H219">
            <v>10350</v>
          </cell>
          <cell r="I219">
            <v>14046</v>
          </cell>
          <cell r="L219">
            <v>4439</v>
          </cell>
          <cell r="O219">
            <v>22499</v>
          </cell>
          <cell r="R219">
            <v>8320</v>
          </cell>
          <cell r="U219">
            <v>25397</v>
          </cell>
          <cell r="X219">
            <v>30382</v>
          </cell>
          <cell r="AA219">
            <v>10346</v>
          </cell>
          <cell r="AD219">
            <v>12077</v>
          </cell>
          <cell r="AG219">
            <v>14115</v>
          </cell>
          <cell r="AJ219">
            <v>20574</v>
          </cell>
          <cell r="AM219">
            <v>16685</v>
          </cell>
          <cell r="AP219">
            <v>15931</v>
          </cell>
          <cell r="AS219">
            <v>3411</v>
          </cell>
          <cell r="AT219">
            <v>16571</v>
          </cell>
          <cell r="AU219">
            <v>5712</v>
          </cell>
          <cell r="AV219">
            <v>8845</v>
          </cell>
          <cell r="AW219">
            <v>5587</v>
          </cell>
          <cell r="AX219">
            <v>5069</v>
          </cell>
          <cell r="AY219">
            <v>4327</v>
          </cell>
          <cell r="AZ219">
            <v>2589</v>
          </cell>
          <cell r="BA219">
            <v>4872</v>
          </cell>
          <cell r="BB219">
            <v>13015</v>
          </cell>
          <cell r="BC219">
            <v>4941</v>
          </cell>
          <cell r="BD219">
            <v>6729</v>
          </cell>
          <cell r="BE219">
            <v>5417</v>
          </cell>
          <cell r="BF219">
            <v>5636</v>
          </cell>
          <cell r="BG219">
            <v>14860</v>
          </cell>
          <cell r="BH219">
            <v>24144</v>
          </cell>
          <cell r="BI219">
            <v>6636</v>
          </cell>
          <cell r="BJ219">
            <v>2630</v>
          </cell>
          <cell r="BK219">
            <v>344340</v>
          </cell>
          <cell r="BL219">
            <v>346152</v>
          </cell>
        </row>
        <row r="220">
          <cell r="C220" t="str">
            <v>B02505</v>
          </cell>
          <cell r="D220" t="str">
            <v>B.2.B.1) Servizi non sanitari</v>
          </cell>
          <cell r="E220" t="str">
            <v>2008</v>
          </cell>
          <cell r="F220" t="str">
            <v>C</v>
          </cell>
          <cell r="G220">
            <v>0</v>
          </cell>
          <cell r="H220">
            <v>3676</v>
          </cell>
          <cell r="I220">
            <v>13531</v>
          </cell>
          <cell r="L220">
            <v>3558</v>
          </cell>
          <cell r="O220">
            <v>20108</v>
          </cell>
          <cell r="R220">
            <v>7752</v>
          </cell>
          <cell r="U220">
            <v>23789</v>
          </cell>
          <cell r="X220">
            <v>29585</v>
          </cell>
          <cell r="AA220">
            <v>9856</v>
          </cell>
          <cell r="AD220">
            <v>11663</v>
          </cell>
          <cell r="AG220">
            <v>12411</v>
          </cell>
          <cell r="AJ220">
            <v>20250</v>
          </cell>
          <cell r="AM220">
            <v>15921</v>
          </cell>
          <cell r="AP220">
            <v>15758</v>
          </cell>
          <cell r="AS220">
            <v>3297</v>
          </cell>
          <cell r="AT220">
            <v>16330</v>
          </cell>
          <cell r="AU220">
            <v>5486</v>
          </cell>
          <cell r="AV220">
            <v>8171</v>
          </cell>
          <cell r="AW220">
            <v>5329</v>
          </cell>
          <cell r="AX220">
            <v>4843</v>
          </cell>
          <cell r="AY220">
            <v>4098</v>
          </cell>
          <cell r="AZ220">
            <v>2464</v>
          </cell>
          <cell r="BA220">
            <v>4779</v>
          </cell>
          <cell r="BB220">
            <v>12682</v>
          </cell>
          <cell r="BC220">
            <v>4817</v>
          </cell>
          <cell r="BD220">
            <v>6691</v>
          </cell>
          <cell r="BE220">
            <v>5179</v>
          </cell>
          <cell r="BF220">
            <v>5444</v>
          </cell>
          <cell r="BG220">
            <v>14512</v>
          </cell>
          <cell r="BH220">
            <v>23916</v>
          </cell>
          <cell r="BI220">
            <v>6418</v>
          </cell>
          <cell r="BJ220">
            <v>991</v>
          </cell>
          <cell r="BK220">
            <v>322612</v>
          </cell>
          <cell r="BL220">
            <v>323305</v>
          </cell>
        </row>
        <row r="221">
          <cell r="C221" t="str">
            <v>B02510</v>
          </cell>
          <cell r="D221" t="str">
            <v>B.2.B.1.1)   Lavanderia</v>
          </cell>
          <cell r="E221" t="str">
            <v>2008</v>
          </cell>
          <cell r="F221" t="str">
            <v>C</v>
          </cell>
          <cell r="G221">
            <v>0</v>
          </cell>
          <cell r="H221">
            <v>0</v>
          </cell>
          <cell r="I221">
            <v>155</v>
          </cell>
          <cell r="L221">
            <v>164</v>
          </cell>
          <cell r="O221">
            <v>1078</v>
          </cell>
          <cell r="R221">
            <v>142</v>
          </cell>
          <cell r="U221">
            <v>179</v>
          </cell>
          <cell r="X221">
            <v>327</v>
          </cell>
          <cell r="AA221">
            <v>510</v>
          </cell>
          <cell r="AD221">
            <v>201</v>
          </cell>
          <cell r="AG221">
            <v>82</v>
          </cell>
          <cell r="AJ221">
            <v>308</v>
          </cell>
          <cell r="AM221">
            <v>768</v>
          </cell>
          <cell r="AP221">
            <v>622</v>
          </cell>
          <cell r="AS221">
            <v>192</v>
          </cell>
          <cell r="AT221">
            <v>517</v>
          </cell>
          <cell r="AU221">
            <v>3</v>
          </cell>
          <cell r="AV221">
            <v>277</v>
          </cell>
          <cell r="AW221">
            <v>476</v>
          </cell>
          <cell r="AX221">
            <v>433</v>
          </cell>
          <cell r="AY221">
            <v>150</v>
          </cell>
          <cell r="AZ221">
            <v>184</v>
          </cell>
          <cell r="BA221">
            <v>0</v>
          </cell>
          <cell r="BB221">
            <v>1763</v>
          </cell>
          <cell r="BC221">
            <v>231</v>
          </cell>
          <cell r="BD221">
            <v>308</v>
          </cell>
          <cell r="BE221">
            <v>165</v>
          </cell>
          <cell r="BF221">
            <v>79</v>
          </cell>
          <cell r="BG221">
            <v>214</v>
          </cell>
          <cell r="BH221">
            <v>402</v>
          </cell>
          <cell r="BI221">
            <v>143</v>
          </cell>
          <cell r="BJ221">
            <v>45</v>
          </cell>
          <cell r="BK221">
            <v>10118</v>
          </cell>
          <cell r="BL221">
            <v>10118</v>
          </cell>
        </row>
        <row r="222">
          <cell r="C222" t="str">
            <v>B02515</v>
          </cell>
          <cell r="D222" t="str">
            <v>B.2.B.1.2)   Pulizia</v>
          </cell>
          <cell r="E222" t="str">
            <v>2008</v>
          </cell>
          <cell r="F222" t="str">
            <v>C</v>
          </cell>
          <cell r="G222">
            <v>0</v>
          </cell>
          <cell r="H222">
            <v>0</v>
          </cell>
          <cell r="I222">
            <v>3680</v>
          </cell>
          <cell r="L222">
            <v>259</v>
          </cell>
          <cell r="O222">
            <v>6101</v>
          </cell>
          <cell r="R222">
            <v>617</v>
          </cell>
          <cell r="U222">
            <v>2634</v>
          </cell>
          <cell r="X222">
            <v>6691</v>
          </cell>
          <cell r="AA222">
            <v>2612</v>
          </cell>
          <cell r="AD222">
            <v>2317</v>
          </cell>
          <cell r="AG222">
            <v>2154</v>
          </cell>
          <cell r="AJ222">
            <v>3622</v>
          </cell>
          <cell r="AM222">
            <v>2412</v>
          </cell>
          <cell r="AP222">
            <v>2326</v>
          </cell>
          <cell r="AS222">
            <v>200</v>
          </cell>
          <cell r="AT222">
            <v>211</v>
          </cell>
          <cell r="AU222">
            <v>684</v>
          </cell>
          <cell r="AV222">
            <v>1236</v>
          </cell>
          <cell r="AW222">
            <v>901</v>
          </cell>
          <cell r="AX222">
            <v>379</v>
          </cell>
          <cell r="AY222">
            <v>720</v>
          </cell>
          <cell r="AZ222">
            <v>384</v>
          </cell>
          <cell r="BA222">
            <v>486</v>
          </cell>
          <cell r="BB222">
            <v>3947</v>
          </cell>
          <cell r="BC222">
            <v>1163</v>
          </cell>
          <cell r="BD222">
            <v>771</v>
          </cell>
          <cell r="BE222">
            <v>1232</v>
          </cell>
          <cell r="BF222">
            <v>1327</v>
          </cell>
          <cell r="BG222">
            <v>2551</v>
          </cell>
          <cell r="BH222">
            <v>5406</v>
          </cell>
          <cell r="BI222">
            <v>705</v>
          </cell>
          <cell r="BJ222">
            <v>193</v>
          </cell>
          <cell r="BK222">
            <v>57921</v>
          </cell>
          <cell r="BL222">
            <v>57921</v>
          </cell>
        </row>
        <row r="223">
          <cell r="C223" t="str">
            <v>B02520</v>
          </cell>
          <cell r="D223" t="str">
            <v>B.2.B.1.3)   Mensa</v>
          </cell>
          <cell r="E223" t="str">
            <v>2008</v>
          </cell>
          <cell r="F223" t="str">
            <v>C</v>
          </cell>
          <cell r="G223">
            <v>0</v>
          </cell>
          <cell r="H223">
            <v>0</v>
          </cell>
          <cell r="I223">
            <v>2142</v>
          </cell>
          <cell r="L223">
            <v>596</v>
          </cell>
          <cell r="O223">
            <v>2094</v>
          </cell>
          <cell r="R223">
            <v>1537</v>
          </cell>
          <cell r="U223">
            <v>3315</v>
          </cell>
          <cell r="X223">
            <v>4060</v>
          </cell>
          <cell r="AA223">
            <v>377</v>
          </cell>
          <cell r="AD223">
            <v>2757</v>
          </cell>
          <cell r="AG223">
            <v>2859</v>
          </cell>
          <cell r="AJ223">
            <v>3661</v>
          </cell>
          <cell r="AM223">
            <v>2571</v>
          </cell>
          <cell r="AP223">
            <v>2667</v>
          </cell>
          <cell r="AS223">
            <v>50</v>
          </cell>
          <cell r="AT223">
            <v>1443</v>
          </cell>
          <cell r="AU223">
            <v>1064</v>
          </cell>
          <cell r="AV223">
            <v>276</v>
          </cell>
          <cell r="AW223">
            <v>815</v>
          </cell>
          <cell r="AX223">
            <v>8</v>
          </cell>
          <cell r="AY223">
            <v>976</v>
          </cell>
          <cell r="AZ223">
            <v>21</v>
          </cell>
          <cell r="BA223">
            <v>759</v>
          </cell>
          <cell r="BB223">
            <v>1935</v>
          </cell>
          <cell r="BC223">
            <v>51</v>
          </cell>
          <cell r="BD223">
            <v>1305</v>
          </cell>
          <cell r="BE223">
            <v>1367</v>
          </cell>
          <cell r="BF223">
            <v>881</v>
          </cell>
          <cell r="BG223">
            <v>2607</v>
          </cell>
          <cell r="BH223">
            <v>3292</v>
          </cell>
          <cell r="BI223">
            <v>1504</v>
          </cell>
          <cell r="BJ223">
            <v>268</v>
          </cell>
          <cell r="BK223">
            <v>47258</v>
          </cell>
          <cell r="BL223">
            <v>47258</v>
          </cell>
        </row>
        <row r="224">
          <cell r="C224" t="str">
            <v>B02525</v>
          </cell>
          <cell r="D224" t="str">
            <v>B.2.B.1.4)   Riscaldamento</v>
          </cell>
          <cell r="E224" t="str">
            <v>2008</v>
          </cell>
          <cell r="F224" t="str">
            <v>C</v>
          </cell>
          <cell r="G224">
            <v>0</v>
          </cell>
          <cell r="H224">
            <v>0</v>
          </cell>
          <cell r="I224">
            <v>553</v>
          </cell>
          <cell r="L224">
            <v>0</v>
          </cell>
          <cell r="O224">
            <v>0</v>
          </cell>
          <cell r="R224">
            <v>1432</v>
          </cell>
          <cell r="U224">
            <v>0</v>
          </cell>
          <cell r="X224">
            <v>0</v>
          </cell>
          <cell r="AA224">
            <v>0</v>
          </cell>
          <cell r="AD224">
            <v>0</v>
          </cell>
          <cell r="AG224">
            <v>650</v>
          </cell>
          <cell r="AJ224">
            <v>0</v>
          </cell>
          <cell r="AM224">
            <v>0</v>
          </cell>
          <cell r="AP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355</v>
          </cell>
          <cell r="AW224">
            <v>0</v>
          </cell>
          <cell r="AX224">
            <v>1648</v>
          </cell>
          <cell r="AY224">
            <v>0</v>
          </cell>
          <cell r="AZ224">
            <v>106</v>
          </cell>
          <cell r="BA224">
            <v>461</v>
          </cell>
          <cell r="BB224">
            <v>156</v>
          </cell>
          <cell r="BC224">
            <v>458</v>
          </cell>
          <cell r="BD224">
            <v>355</v>
          </cell>
          <cell r="BE224">
            <v>0</v>
          </cell>
          <cell r="BF224">
            <v>753</v>
          </cell>
          <cell r="BG224">
            <v>0</v>
          </cell>
          <cell r="BH224">
            <v>4353</v>
          </cell>
          <cell r="BI224">
            <v>0</v>
          </cell>
          <cell r="BJ224">
            <v>0</v>
          </cell>
          <cell r="BK224">
            <v>11280</v>
          </cell>
          <cell r="BL224">
            <v>11280</v>
          </cell>
        </row>
        <row r="225">
          <cell r="C225" t="str">
            <v>B02530</v>
          </cell>
          <cell r="D225" t="str">
            <v>B.2.B.1.5)   Elaborazione dati</v>
          </cell>
          <cell r="E225" t="str">
            <v>2008</v>
          </cell>
          <cell r="F225" t="str">
            <v>C</v>
          </cell>
          <cell r="G225">
            <v>0</v>
          </cell>
          <cell r="H225">
            <v>0</v>
          </cell>
          <cell r="I225">
            <v>345</v>
          </cell>
          <cell r="L225">
            <v>32</v>
          </cell>
          <cell r="O225">
            <v>914</v>
          </cell>
          <cell r="R225">
            <v>0</v>
          </cell>
          <cell r="U225">
            <v>372</v>
          </cell>
          <cell r="X225">
            <v>738</v>
          </cell>
          <cell r="AA225">
            <v>7</v>
          </cell>
          <cell r="AD225">
            <v>144</v>
          </cell>
          <cell r="AG225">
            <v>490</v>
          </cell>
          <cell r="AJ225">
            <v>572</v>
          </cell>
          <cell r="AM225">
            <v>0</v>
          </cell>
          <cell r="AP225">
            <v>0</v>
          </cell>
          <cell r="AS225">
            <v>28</v>
          </cell>
          <cell r="AT225">
            <v>1</v>
          </cell>
          <cell r="AU225">
            <v>0</v>
          </cell>
          <cell r="AV225">
            <v>0</v>
          </cell>
          <cell r="AW225">
            <v>270</v>
          </cell>
          <cell r="AX225">
            <v>0</v>
          </cell>
          <cell r="AY225">
            <v>0</v>
          </cell>
          <cell r="AZ225">
            <v>0</v>
          </cell>
          <cell r="BA225">
            <v>28</v>
          </cell>
          <cell r="BB225">
            <v>43</v>
          </cell>
          <cell r="BC225">
            <v>353</v>
          </cell>
          <cell r="BD225">
            <v>0</v>
          </cell>
          <cell r="BE225">
            <v>0</v>
          </cell>
          <cell r="BF225">
            <v>9</v>
          </cell>
          <cell r="BG225">
            <v>34</v>
          </cell>
          <cell r="BH225">
            <v>284</v>
          </cell>
          <cell r="BI225">
            <v>46</v>
          </cell>
          <cell r="BJ225">
            <v>0</v>
          </cell>
          <cell r="BK225">
            <v>4710</v>
          </cell>
          <cell r="BL225">
            <v>4710</v>
          </cell>
        </row>
        <row r="226">
          <cell r="C226" t="str">
            <v>B02535</v>
          </cell>
          <cell r="D226" t="str">
            <v>B.2.B.1.6)   Servizi trasporti (non sanitari)</v>
          </cell>
          <cell r="E226" t="str">
            <v>2008</v>
          </cell>
          <cell r="F226" t="str">
            <v>C</v>
          </cell>
          <cell r="G226">
            <v>0</v>
          </cell>
          <cell r="H226">
            <v>0</v>
          </cell>
          <cell r="I226">
            <v>18</v>
          </cell>
          <cell r="L226">
            <v>0</v>
          </cell>
          <cell r="O226">
            <v>158</v>
          </cell>
          <cell r="R226">
            <v>0</v>
          </cell>
          <cell r="U226">
            <v>215</v>
          </cell>
          <cell r="X226">
            <v>654</v>
          </cell>
          <cell r="AA226">
            <v>197</v>
          </cell>
          <cell r="AD226">
            <v>230</v>
          </cell>
          <cell r="AG226">
            <v>81</v>
          </cell>
          <cell r="AJ226">
            <v>44</v>
          </cell>
          <cell r="AM226">
            <v>83</v>
          </cell>
          <cell r="AP226">
            <v>0</v>
          </cell>
          <cell r="AS226">
            <v>4</v>
          </cell>
          <cell r="AT226">
            <v>1</v>
          </cell>
          <cell r="AU226">
            <v>0</v>
          </cell>
          <cell r="AV226">
            <v>14</v>
          </cell>
          <cell r="AW226">
            <v>2</v>
          </cell>
          <cell r="AX226">
            <v>30</v>
          </cell>
          <cell r="AY226">
            <v>1</v>
          </cell>
          <cell r="AZ226">
            <v>1</v>
          </cell>
          <cell r="BA226">
            <v>0</v>
          </cell>
          <cell r="BB226">
            <v>0</v>
          </cell>
          <cell r="BC226">
            <v>51</v>
          </cell>
          <cell r="BD226">
            <v>9</v>
          </cell>
          <cell r="BE226">
            <v>0</v>
          </cell>
          <cell r="BF226">
            <v>18</v>
          </cell>
          <cell r="BG226">
            <v>35</v>
          </cell>
          <cell r="BH226">
            <v>159</v>
          </cell>
          <cell r="BI226">
            <v>228</v>
          </cell>
          <cell r="BJ226">
            <v>7</v>
          </cell>
          <cell r="BK226">
            <v>2240</v>
          </cell>
          <cell r="BL226">
            <v>2240</v>
          </cell>
        </row>
        <row r="227">
          <cell r="C227" t="str">
            <v>B02540</v>
          </cell>
          <cell r="D227" t="str">
            <v>B.2.B.1.7)   Smaltimento rifiuti</v>
          </cell>
          <cell r="E227" t="str">
            <v>2008</v>
          </cell>
          <cell r="F227" t="str">
            <v>C</v>
          </cell>
          <cell r="G227">
            <v>0</v>
          </cell>
          <cell r="H227">
            <v>0</v>
          </cell>
          <cell r="I227">
            <v>808</v>
          </cell>
          <cell r="L227">
            <v>67</v>
          </cell>
          <cell r="O227">
            <v>603</v>
          </cell>
          <cell r="R227">
            <v>153</v>
          </cell>
          <cell r="U227">
            <v>1181</v>
          </cell>
          <cell r="X227">
            <v>518</v>
          </cell>
          <cell r="AA227">
            <v>213</v>
          </cell>
          <cell r="AD227">
            <v>121</v>
          </cell>
          <cell r="AG227">
            <v>145</v>
          </cell>
          <cell r="AJ227">
            <v>600</v>
          </cell>
          <cell r="AM227">
            <v>383</v>
          </cell>
          <cell r="AP227">
            <v>496</v>
          </cell>
          <cell r="AS227">
            <v>153</v>
          </cell>
          <cell r="AT227">
            <v>351</v>
          </cell>
          <cell r="AU227">
            <v>180</v>
          </cell>
          <cell r="AV227">
            <v>235</v>
          </cell>
          <cell r="AW227">
            <v>304</v>
          </cell>
          <cell r="AX227">
            <v>80</v>
          </cell>
          <cell r="AY227">
            <v>70</v>
          </cell>
          <cell r="AZ227">
            <v>94</v>
          </cell>
          <cell r="BA227">
            <v>134</v>
          </cell>
          <cell r="BB227">
            <v>358</v>
          </cell>
          <cell r="BC227">
            <v>202</v>
          </cell>
          <cell r="BD227">
            <v>68</v>
          </cell>
          <cell r="BE227">
            <v>143</v>
          </cell>
          <cell r="BF227">
            <v>130</v>
          </cell>
          <cell r="BG227">
            <v>448</v>
          </cell>
          <cell r="BH227">
            <v>332</v>
          </cell>
          <cell r="BI227">
            <v>232</v>
          </cell>
          <cell r="BJ227">
            <v>164</v>
          </cell>
          <cell r="BK227">
            <v>8966</v>
          </cell>
          <cell r="BL227">
            <v>8966</v>
          </cell>
        </row>
        <row r="228">
          <cell r="C228" t="str">
            <v>B02545</v>
          </cell>
          <cell r="D228" t="str">
            <v>B.2.B.1.8)   Utenze telefoniche</v>
          </cell>
          <cell r="E228" t="str">
            <v>2008</v>
          </cell>
          <cell r="F228" t="str">
            <v>C</v>
          </cell>
          <cell r="G228">
            <v>0</v>
          </cell>
          <cell r="H228">
            <v>0</v>
          </cell>
          <cell r="I228">
            <v>1074</v>
          </cell>
          <cell r="L228">
            <v>617</v>
          </cell>
          <cell r="O228">
            <v>1747</v>
          </cell>
          <cell r="R228">
            <v>574</v>
          </cell>
          <cell r="U228">
            <v>2740</v>
          </cell>
          <cell r="X228">
            <v>3656</v>
          </cell>
          <cell r="AA228">
            <v>1293</v>
          </cell>
          <cell r="AD228">
            <v>844</v>
          </cell>
          <cell r="AG228">
            <v>812</v>
          </cell>
          <cell r="AJ228">
            <v>627</v>
          </cell>
          <cell r="AM228">
            <v>424</v>
          </cell>
          <cell r="AP228">
            <v>327</v>
          </cell>
          <cell r="AS228">
            <v>128</v>
          </cell>
          <cell r="AT228">
            <v>351</v>
          </cell>
          <cell r="AU228">
            <v>233</v>
          </cell>
          <cell r="AV228">
            <v>348</v>
          </cell>
          <cell r="AW228">
            <v>256</v>
          </cell>
          <cell r="AX228">
            <v>197</v>
          </cell>
          <cell r="AY228">
            <v>168</v>
          </cell>
          <cell r="AZ228">
            <v>135</v>
          </cell>
          <cell r="BA228">
            <v>192</v>
          </cell>
          <cell r="BB228">
            <v>264</v>
          </cell>
          <cell r="BC228">
            <v>191</v>
          </cell>
          <cell r="BD228">
            <v>310</v>
          </cell>
          <cell r="BE228">
            <v>64</v>
          </cell>
          <cell r="BF228">
            <v>189</v>
          </cell>
          <cell r="BG228">
            <v>188</v>
          </cell>
          <cell r="BH228">
            <v>420</v>
          </cell>
          <cell r="BI228">
            <v>90</v>
          </cell>
          <cell r="BJ228">
            <v>15</v>
          </cell>
          <cell r="BK228">
            <v>18474</v>
          </cell>
          <cell r="BL228">
            <v>18474</v>
          </cell>
        </row>
        <row r="229">
          <cell r="C229" t="str">
            <v>B02550</v>
          </cell>
          <cell r="D229" t="str">
            <v>B.2.B.1.9)   Utenze elettricità</v>
          </cell>
          <cell r="E229" t="str">
            <v>2008</v>
          </cell>
          <cell r="F229" t="str">
            <v>C</v>
          </cell>
          <cell r="G229">
            <v>0</v>
          </cell>
          <cell r="H229">
            <v>0</v>
          </cell>
          <cell r="I229">
            <v>1151</v>
          </cell>
          <cell r="L229">
            <v>724</v>
          </cell>
          <cell r="O229">
            <v>2696</v>
          </cell>
          <cell r="R229">
            <v>947</v>
          </cell>
          <cell r="U229">
            <v>4424</v>
          </cell>
          <cell r="X229">
            <v>3754</v>
          </cell>
          <cell r="AA229">
            <v>1868</v>
          </cell>
          <cell r="AD229">
            <v>1525</v>
          </cell>
          <cell r="AG229">
            <v>2039</v>
          </cell>
          <cell r="AJ229">
            <v>3468</v>
          </cell>
          <cell r="AM229">
            <v>3079</v>
          </cell>
          <cell r="AP229">
            <v>2387</v>
          </cell>
          <cell r="AS229">
            <v>543</v>
          </cell>
          <cell r="AT229">
            <v>2044</v>
          </cell>
          <cell r="AU229">
            <v>1477</v>
          </cell>
          <cell r="AV229">
            <v>1167</v>
          </cell>
          <cell r="AW229">
            <v>952</v>
          </cell>
          <cell r="AX229">
            <v>792</v>
          </cell>
          <cell r="AY229">
            <v>866</v>
          </cell>
          <cell r="AZ229">
            <v>292</v>
          </cell>
          <cell r="BA229">
            <v>915</v>
          </cell>
          <cell r="BB229">
            <v>1111</v>
          </cell>
          <cell r="BC229">
            <v>628</v>
          </cell>
          <cell r="BD229">
            <v>555</v>
          </cell>
          <cell r="BE229">
            <v>667</v>
          </cell>
          <cell r="BF229">
            <v>966</v>
          </cell>
          <cell r="BG229">
            <v>2146</v>
          </cell>
          <cell r="BH229">
            <v>2443</v>
          </cell>
          <cell r="BI229">
            <v>1874</v>
          </cell>
          <cell r="BJ229">
            <v>54</v>
          </cell>
          <cell r="BK229">
            <v>47554</v>
          </cell>
          <cell r="BL229">
            <v>47554</v>
          </cell>
        </row>
        <row r="230">
          <cell r="C230" t="str">
            <v>B02555</v>
          </cell>
          <cell r="D230" t="str">
            <v>B.2.B.1.10)   Altre utenze</v>
          </cell>
          <cell r="E230" t="str">
            <v>2008</v>
          </cell>
          <cell r="F230" t="str">
            <v>C</v>
          </cell>
          <cell r="G230">
            <v>0</v>
          </cell>
          <cell r="H230">
            <v>0</v>
          </cell>
          <cell r="I230">
            <v>192</v>
          </cell>
          <cell r="L230">
            <v>443</v>
          </cell>
          <cell r="O230">
            <v>616</v>
          </cell>
          <cell r="R230">
            <v>480</v>
          </cell>
          <cell r="U230">
            <v>1637</v>
          </cell>
          <cell r="X230">
            <v>571</v>
          </cell>
          <cell r="AA230">
            <v>504</v>
          </cell>
          <cell r="AD230">
            <v>232</v>
          </cell>
          <cell r="AG230">
            <v>98</v>
          </cell>
          <cell r="AJ230">
            <v>493</v>
          </cell>
          <cell r="AM230">
            <v>1275</v>
          </cell>
          <cell r="AP230">
            <v>439</v>
          </cell>
          <cell r="AS230">
            <v>112</v>
          </cell>
          <cell r="AT230">
            <v>233</v>
          </cell>
          <cell r="AU230">
            <v>119</v>
          </cell>
          <cell r="AV230">
            <v>165</v>
          </cell>
          <cell r="AW230">
            <v>208</v>
          </cell>
          <cell r="AX230">
            <v>92</v>
          </cell>
          <cell r="AY230">
            <v>241</v>
          </cell>
          <cell r="AZ230">
            <v>290</v>
          </cell>
          <cell r="BA230">
            <v>197</v>
          </cell>
          <cell r="BB230">
            <v>211</v>
          </cell>
          <cell r="BC230">
            <v>0</v>
          </cell>
          <cell r="BD230">
            <v>121</v>
          </cell>
          <cell r="BE230">
            <v>18</v>
          </cell>
          <cell r="BF230">
            <v>27</v>
          </cell>
          <cell r="BG230">
            <v>788</v>
          </cell>
          <cell r="BH230">
            <v>1115</v>
          </cell>
          <cell r="BI230">
            <v>211</v>
          </cell>
          <cell r="BJ230">
            <v>10</v>
          </cell>
          <cell r="BK230">
            <v>11138</v>
          </cell>
          <cell r="BL230">
            <v>11138</v>
          </cell>
        </row>
        <row r="231">
          <cell r="C231" t="str">
            <v>B02560</v>
          </cell>
          <cell r="D231" t="str">
            <v>B.2.B.1.11)  Premi di assicurazione</v>
          </cell>
          <cell r="E231" t="str">
            <v>2008</v>
          </cell>
          <cell r="F231" t="str">
            <v>C</v>
          </cell>
          <cell r="G231">
            <v>0</v>
          </cell>
          <cell r="H231">
            <v>0</v>
          </cell>
          <cell r="I231">
            <v>1607</v>
          </cell>
          <cell r="L231">
            <v>170</v>
          </cell>
          <cell r="O231">
            <v>2017</v>
          </cell>
          <cell r="R231">
            <v>939</v>
          </cell>
          <cell r="U231">
            <v>3978</v>
          </cell>
          <cell r="X231">
            <v>2454</v>
          </cell>
          <cell r="AA231">
            <v>1455</v>
          </cell>
          <cell r="AD231">
            <v>1865</v>
          </cell>
          <cell r="AG231">
            <v>1985</v>
          </cell>
          <cell r="AJ231">
            <v>3863</v>
          </cell>
          <cell r="AM231">
            <v>2425</v>
          </cell>
          <cell r="AP231">
            <v>3460</v>
          </cell>
          <cell r="AS231">
            <v>1336</v>
          </cell>
          <cell r="AT231">
            <v>2160</v>
          </cell>
          <cell r="AU231">
            <v>1577</v>
          </cell>
          <cell r="AV231">
            <v>761</v>
          </cell>
          <cell r="AW231">
            <v>618</v>
          </cell>
          <cell r="AX231">
            <v>1060</v>
          </cell>
          <cell r="AY231">
            <v>541</v>
          </cell>
          <cell r="AZ231">
            <v>499</v>
          </cell>
          <cell r="BA231">
            <v>864</v>
          </cell>
          <cell r="BB231">
            <v>1108</v>
          </cell>
          <cell r="BC231">
            <v>1010</v>
          </cell>
          <cell r="BD231">
            <v>1090</v>
          </cell>
          <cell r="BE231">
            <v>821</v>
          </cell>
          <cell r="BF231">
            <v>838</v>
          </cell>
          <cell r="BG231">
            <v>526</v>
          </cell>
          <cell r="BH231">
            <v>2453</v>
          </cell>
          <cell r="BI231">
            <v>651</v>
          </cell>
          <cell r="BJ231">
            <v>79</v>
          </cell>
          <cell r="BK231">
            <v>44210</v>
          </cell>
          <cell r="BL231">
            <v>44210</v>
          </cell>
        </row>
        <row r="232">
          <cell r="C232" t="str">
            <v>B02565</v>
          </cell>
          <cell r="D232" t="str">
            <v>B.2.B.1.11.A)  Premi di assicurazione - R.C. Professionale</v>
          </cell>
          <cell r="E232" t="str">
            <v>2008</v>
          </cell>
          <cell r="F232" t="str">
            <v>C</v>
          </cell>
          <cell r="G232">
            <v>0</v>
          </cell>
          <cell r="H232">
            <v>0</v>
          </cell>
          <cell r="I232">
            <v>0</v>
          </cell>
          <cell r="L232">
            <v>28</v>
          </cell>
          <cell r="O232">
            <v>2017</v>
          </cell>
          <cell r="R232">
            <v>939</v>
          </cell>
          <cell r="U232">
            <v>3832</v>
          </cell>
          <cell r="X232">
            <v>146</v>
          </cell>
          <cell r="AA232">
            <v>1314</v>
          </cell>
          <cell r="AD232">
            <v>0</v>
          </cell>
          <cell r="AG232">
            <v>838</v>
          </cell>
          <cell r="AJ232">
            <v>3863</v>
          </cell>
          <cell r="AM232">
            <v>2275</v>
          </cell>
          <cell r="AP232">
            <v>3318</v>
          </cell>
          <cell r="AS232">
            <v>1304</v>
          </cell>
          <cell r="AT232">
            <v>1672</v>
          </cell>
          <cell r="AU232">
            <v>1502</v>
          </cell>
          <cell r="AV232">
            <v>730</v>
          </cell>
          <cell r="AW232">
            <v>579</v>
          </cell>
          <cell r="AX232">
            <v>990</v>
          </cell>
          <cell r="AY232">
            <v>512</v>
          </cell>
          <cell r="AZ232">
            <v>0</v>
          </cell>
          <cell r="BA232">
            <v>852</v>
          </cell>
          <cell r="BB232">
            <v>1084</v>
          </cell>
          <cell r="BC232">
            <v>951</v>
          </cell>
          <cell r="BD232">
            <v>1054</v>
          </cell>
          <cell r="BE232">
            <v>821</v>
          </cell>
          <cell r="BF232">
            <v>612</v>
          </cell>
          <cell r="BG232">
            <v>280</v>
          </cell>
          <cell r="BH232">
            <v>2352</v>
          </cell>
          <cell r="BI232">
            <v>645</v>
          </cell>
          <cell r="BJ232">
            <v>73</v>
          </cell>
          <cell r="BK232">
            <v>34583</v>
          </cell>
          <cell r="BL232">
            <v>34583</v>
          </cell>
        </row>
        <row r="233">
          <cell r="C233" t="str">
            <v>B02570</v>
          </cell>
          <cell r="D233" t="str">
            <v>B.2.B.1.11.B)  Premi di assicurazione - Altri premi assicurativi</v>
          </cell>
          <cell r="E233" t="str">
            <v>2008</v>
          </cell>
          <cell r="F233" t="str">
            <v>C</v>
          </cell>
          <cell r="G233">
            <v>0</v>
          </cell>
          <cell r="H233">
            <v>0</v>
          </cell>
          <cell r="I233">
            <v>1607</v>
          </cell>
          <cell r="L233">
            <v>142</v>
          </cell>
          <cell r="O233">
            <v>0</v>
          </cell>
          <cell r="R233">
            <v>0</v>
          </cell>
          <cell r="U233">
            <v>146</v>
          </cell>
          <cell r="X233">
            <v>2308</v>
          </cell>
          <cell r="AA233">
            <v>141</v>
          </cell>
          <cell r="AD233">
            <v>1865</v>
          </cell>
          <cell r="AG233">
            <v>1147</v>
          </cell>
          <cell r="AJ233">
            <v>0</v>
          </cell>
          <cell r="AM233">
            <v>150</v>
          </cell>
          <cell r="AP233">
            <v>142</v>
          </cell>
          <cell r="AS233">
            <v>32</v>
          </cell>
          <cell r="AT233">
            <v>488</v>
          </cell>
          <cell r="AU233">
            <v>75</v>
          </cell>
          <cell r="AV233">
            <v>31</v>
          </cell>
          <cell r="AW233">
            <v>39</v>
          </cell>
          <cell r="AX233">
            <v>70</v>
          </cell>
          <cell r="AY233">
            <v>29</v>
          </cell>
          <cell r="AZ233">
            <v>499</v>
          </cell>
          <cell r="BA233">
            <v>12</v>
          </cell>
          <cell r="BB233">
            <v>24</v>
          </cell>
          <cell r="BC233">
            <v>59</v>
          </cell>
          <cell r="BD233">
            <v>36</v>
          </cell>
          <cell r="BE233">
            <v>0</v>
          </cell>
          <cell r="BF233">
            <v>226</v>
          </cell>
          <cell r="BG233">
            <v>246</v>
          </cell>
          <cell r="BH233">
            <v>101</v>
          </cell>
          <cell r="BI233">
            <v>6</v>
          </cell>
          <cell r="BJ233">
            <v>6</v>
          </cell>
          <cell r="BK233">
            <v>9627</v>
          </cell>
          <cell r="BL233">
            <v>9627</v>
          </cell>
        </row>
        <row r="234">
          <cell r="C234" t="str">
            <v>B02575</v>
          </cell>
          <cell r="D234" t="str">
            <v>B.2.B.1.12) Altri servizi non sanitari</v>
          </cell>
          <cell r="E234" t="str">
            <v>2008</v>
          </cell>
          <cell r="F234" t="str">
            <v>C</v>
          </cell>
          <cell r="G234">
            <v>0</v>
          </cell>
          <cell r="H234">
            <v>3676</v>
          </cell>
          <cell r="I234">
            <v>1806</v>
          </cell>
          <cell r="L234">
            <v>486</v>
          </cell>
          <cell r="O234">
            <v>2084</v>
          </cell>
          <cell r="R234">
            <v>931</v>
          </cell>
          <cell r="U234">
            <v>3114</v>
          </cell>
          <cell r="X234">
            <v>6162</v>
          </cell>
          <cell r="AA234">
            <v>820</v>
          </cell>
          <cell r="AD234">
            <v>1427</v>
          </cell>
          <cell r="AG234">
            <v>1016</v>
          </cell>
          <cell r="AJ234">
            <v>2992</v>
          </cell>
          <cell r="AM234">
            <v>2501</v>
          </cell>
          <cell r="AP234">
            <v>3034</v>
          </cell>
          <cell r="AS234">
            <v>551</v>
          </cell>
          <cell r="AT234">
            <v>9018</v>
          </cell>
          <cell r="AU234">
            <v>149</v>
          </cell>
          <cell r="AV234">
            <v>3337</v>
          </cell>
          <cell r="AW234">
            <v>527</v>
          </cell>
          <cell r="AX234">
            <v>124</v>
          </cell>
          <cell r="AY234">
            <v>365</v>
          </cell>
          <cell r="AZ234">
            <v>458</v>
          </cell>
          <cell r="BA234">
            <v>743</v>
          </cell>
          <cell r="BB234">
            <v>1786</v>
          </cell>
          <cell r="BC234">
            <v>479</v>
          </cell>
          <cell r="BD234">
            <v>1799</v>
          </cell>
          <cell r="BE234">
            <v>702</v>
          </cell>
          <cell r="BF234">
            <v>227</v>
          </cell>
          <cell r="BG234">
            <v>4975</v>
          </cell>
          <cell r="BH234">
            <v>3257</v>
          </cell>
          <cell r="BI234">
            <v>734</v>
          </cell>
          <cell r="BJ234">
            <v>156</v>
          </cell>
          <cell r="BK234">
            <v>58743</v>
          </cell>
          <cell r="BL234">
            <v>59436</v>
          </cell>
        </row>
        <row r="235">
          <cell r="C235" t="str">
            <v>B02580</v>
          </cell>
          <cell r="D235" t="str">
            <v>B.2.B.1.12.A) Altri servizi non sanitari da pubblico (Asl-AO, IRCCS, Policlinici della Regione)</v>
          </cell>
          <cell r="E235" t="str">
            <v>2008</v>
          </cell>
          <cell r="F235" t="str">
            <v>C</v>
          </cell>
          <cell r="G235">
            <v>0</v>
          </cell>
          <cell r="H235">
            <v>0</v>
          </cell>
          <cell r="I235">
            <v>0</v>
          </cell>
          <cell r="L235">
            <v>0</v>
          </cell>
          <cell r="O235">
            <v>0</v>
          </cell>
          <cell r="R235">
            <v>0</v>
          </cell>
          <cell r="U235">
            <v>0</v>
          </cell>
          <cell r="X235">
            <v>0</v>
          </cell>
          <cell r="AA235">
            <v>0</v>
          </cell>
          <cell r="AD235">
            <v>0</v>
          </cell>
          <cell r="AG235">
            <v>0</v>
          </cell>
          <cell r="AJ235">
            <v>684</v>
          </cell>
          <cell r="AM235">
            <v>0</v>
          </cell>
          <cell r="AP235">
            <v>5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4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693</v>
          </cell>
        </row>
        <row r="236">
          <cell r="C236" t="str">
            <v>B02585</v>
          </cell>
          <cell r="D236" t="str">
            <v>B.2.B.1.12.B) Altri servizi non sanitari da pubblico</v>
          </cell>
          <cell r="E236" t="str">
            <v>2008</v>
          </cell>
          <cell r="F236" t="str">
            <v>C</v>
          </cell>
          <cell r="G236">
            <v>0</v>
          </cell>
          <cell r="H236">
            <v>0</v>
          </cell>
          <cell r="I236">
            <v>0</v>
          </cell>
          <cell r="L236">
            <v>137</v>
          </cell>
          <cell r="O236">
            <v>0</v>
          </cell>
          <cell r="R236">
            <v>185</v>
          </cell>
          <cell r="U236">
            <v>0</v>
          </cell>
          <cell r="X236">
            <v>0</v>
          </cell>
          <cell r="AA236">
            <v>5</v>
          </cell>
          <cell r="AD236">
            <v>0</v>
          </cell>
          <cell r="AG236">
            <v>9</v>
          </cell>
          <cell r="AJ236">
            <v>0</v>
          </cell>
          <cell r="AM236">
            <v>0</v>
          </cell>
          <cell r="AP236">
            <v>26</v>
          </cell>
          <cell r="AS236">
            <v>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49</v>
          </cell>
          <cell r="AZ236">
            <v>0</v>
          </cell>
          <cell r="BA236">
            <v>18</v>
          </cell>
          <cell r="BB236">
            <v>0</v>
          </cell>
          <cell r="BC236">
            <v>7</v>
          </cell>
          <cell r="BD236">
            <v>192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156</v>
          </cell>
          <cell r="BK236">
            <v>785</v>
          </cell>
          <cell r="BL236">
            <v>785</v>
          </cell>
        </row>
        <row r="237">
          <cell r="C237" t="str">
            <v>B02590</v>
          </cell>
          <cell r="D237" t="str">
            <v>B.2.B.1.12.C) Altri servizi non sanitari da privato</v>
          </cell>
          <cell r="E237" t="str">
            <v>2008</v>
          </cell>
          <cell r="F237" t="str">
            <v>C</v>
          </cell>
          <cell r="G237">
            <v>0</v>
          </cell>
          <cell r="H237">
            <v>3676</v>
          </cell>
          <cell r="I237">
            <v>1806</v>
          </cell>
          <cell r="L237">
            <v>349</v>
          </cell>
          <cell r="O237">
            <v>2084</v>
          </cell>
          <cell r="R237">
            <v>746</v>
          </cell>
          <cell r="U237">
            <v>3114</v>
          </cell>
          <cell r="X237">
            <v>6162</v>
          </cell>
          <cell r="AA237">
            <v>815</v>
          </cell>
          <cell r="AD237">
            <v>1427</v>
          </cell>
          <cell r="AG237">
            <v>1007</v>
          </cell>
          <cell r="AJ237">
            <v>2308</v>
          </cell>
          <cell r="AM237">
            <v>2501</v>
          </cell>
          <cell r="AP237">
            <v>3003</v>
          </cell>
          <cell r="AS237">
            <v>550</v>
          </cell>
          <cell r="AT237">
            <v>9018</v>
          </cell>
          <cell r="AU237">
            <v>149</v>
          </cell>
          <cell r="AV237">
            <v>3337</v>
          </cell>
          <cell r="AW237">
            <v>527</v>
          </cell>
          <cell r="AX237">
            <v>124</v>
          </cell>
          <cell r="AY237">
            <v>316</v>
          </cell>
          <cell r="AZ237">
            <v>458</v>
          </cell>
          <cell r="BA237">
            <v>725</v>
          </cell>
          <cell r="BB237">
            <v>1782</v>
          </cell>
          <cell r="BC237">
            <v>472</v>
          </cell>
          <cell r="BD237">
            <v>1607</v>
          </cell>
          <cell r="BE237">
            <v>702</v>
          </cell>
          <cell r="BF237">
            <v>227</v>
          </cell>
          <cell r="BG237">
            <v>4975</v>
          </cell>
          <cell r="BH237">
            <v>3257</v>
          </cell>
          <cell r="BI237">
            <v>734</v>
          </cell>
          <cell r="BJ237">
            <v>0</v>
          </cell>
          <cell r="BK237">
            <v>57958</v>
          </cell>
          <cell r="BL237">
            <v>57958</v>
          </cell>
        </row>
        <row r="238">
          <cell r="C238" t="str">
            <v>B02595</v>
          </cell>
          <cell r="D238" t="str">
            <v>B.2.B.2)  Consulenze, Collaborazioni,  Interinale e altre prestazioni di lavoro non sanitarie</v>
          </cell>
          <cell r="E238" t="str">
            <v>2008</v>
          </cell>
          <cell r="F238" t="str">
            <v>C</v>
          </cell>
          <cell r="G238">
            <v>0</v>
          </cell>
          <cell r="H238">
            <v>1083</v>
          </cell>
          <cell r="I238">
            <v>219</v>
          </cell>
          <cell r="L238">
            <v>246</v>
          </cell>
          <cell r="O238">
            <v>2166</v>
          </cell>
          <cell r="R238">
            <v>466</v>
          </cell>
          <cell r="U238">
            <v>1336</v>
          </cell>
          <cell r="X238">
            <v>626</v>
          </cell>
          <cell r="AA238">
            <v>69</v>
          </cell>
          <cell r="AD238">
            <v>345</v>
          </cell>
          <cell r="AG238">
            <v>1352</v>
          </cell>
          <cell r="AJ238">
            <v>138</v>
          </cell>
          <cell r="AM238">
            <v>232</v>
          </cell>
          <cell r="AP238">
            <v>62</v>
          </cell>
          <cell r="AS238">
            <v>60</v>
          </cell>
          <cell r="AT238">
            <v>203</v>
          </cell>
          <cell r="AU238">
            <v>27</v>
          </cell>
          <cell r="AV238">
            <v>628</v>
          </cell>
          <cell r="AW238">
            <v>224</v>
          </cell>
          <cell r="AX238">
            <v>188</v>
          </cell>
          <cell r="AY238">
            <v>192</v>
          </cell>
          <cell r="AZ238">
            <v>85</v>
          </cell>
          <cell r="BA238">
            <v>65</v>
          </cell>
          <cell r="BB238">
            <v>290</v>
          </cell>
          <cell r="BC238">
            <v>0</v>
          </cell>
          <cell r="BD238">
            <v>3</v>
          </cell>
          <cell r="BE238">
            <v>209</v>
          </cell>
          <cell r="BF238">
            <v>172</v>
          </cell>
          <cell r="BG238">
            <v>258</v>
          </cell>
          <cell r="BH238">
            <v>141</v>
          </cell>
          <cell r="BI238">
            <v>179</v>
          </cell>
          <cell r="BJ238">
            <v>1619</v>
          </cell>
          <cell r="BK238">
            <v>11764</v>
          </cell>
          <cell r="BL238">
            <v>12883</v>
          </cell>
        </row>
        <row r="239">
          <cell r="C239" t="str">
            <v>B02600</v>
          </cell>
          <cell r="D239" t="str">
            <v>B.2.B.2.1) Consulenze non sanitarie  V/Asl-AO, IRCCS, Policlinici della Regione</v>
          </cell>
          <cell r="E239" t="str">
            <v>2008</v>
          </cell>
          <cell r="F239" t="str">
            <v>C</v>
          </cell>
          <cell r="G239">
            <v>0</v>
          </cell>
          <cell r="H239">
            <v>0</v>
          </cell>
          <cell r="I239">
            <v>0</v>
          </cell>
          <cell r="L239">
            <v>0</v>
          </cell>
          <cell r="O239">
            <v>2</v>
          </cell>
          <cell r="R239">
            <v>0</v>
          </cell>
          <cell r="U239">
            <v>0</v>
          </cell>
          <cell r="X239">
            <v>0</v>
          </cell>
          <cell r="AA239">
            <v>12</v>
          </cell>
          <cell r="AD239">
            <v>0</v>
          </cell>
          <cell r="AG239">
            <v>0</v>
          </cell>
          <cell r="AJ239">
            <v>0</v>
          </cell>
          <cell r="AM239">
            <v>0</v>
          </cell>
          <cell r="AP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17</v>
          </cell>
          <cell r="AZ239">
            <v>27</v>
          </cell>
          <cell r="BA239">
            <v>9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15</v>
          </cell>
          <cell r="BI239">
            <v>0</v>
          </cell>
          <cell r="BJ239">
            <v>0</v>
          </cell>
          <cell r="BK239">
            <v>0</v>
          </cell>
          <cell r="BL239">
            <v>82</v>
          </cell>
        </row>
        <row r="240">
          <cell r="C240" t="str">
            <v>B02605</v>
          </cell>
          <cell r="D240" t="str">
            <v>B.2.B.2.2) Consulenze non sanitarie  da Terzi - Altri enti pubblici</v>
          </cell>
          <cell r="E240" t="str">
            <v>2008</v>
          </cell>
          <cell r="F240" t="str">
            <v>C</v>
          </cell>
          <cell r="G240">
            <v>0</v>
          </cell>
          <cell r="H240">
            <v>0</v>
          </cell>
          <cell r="I240">
            <v>0</v>
          </cell>
          <cell r="L240">
            <v>0</v>
          </cell>
          <cell r="O240">
            <v>14</v>
          </cell>
          <cell r="R240">
            <v>0</v>
          </cell>
          <cell r="U240">
            <v>0</v>
          </cell>
          <cell r="X240">
            <v>9</v>
          </cell>
          <cell r="AA240">
            <v>1</v>
          </cell>
          <cell r="AD240">
            <v>0</v>
          </cell>
          <cell r="AG240">
            <v>0</v>
          </cell>
          <cell r="AJ240">
            <v>0</v>
          </cell>
          <cell r="AM240">
            <v>0</v>
          </cell>
          <cell r="AP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24</v>
          </cell>
          <cell r="BL240">
            <v>24</v>
          </cell>
        </row>
        <row r="241">
          <cell r="C241" t="str">
            <v>B02610</v>
          </cell>
          <cell r="D241" t="str">
            <v>B.2.B.2.3) Consulenze, Collaborazioni,  Interinale e altre prestazioni di lavoro non sanitarie da privato</v>
          </cell>
          <cell r="E241" t="str">
            <v>2008</v>
          </cell>
          <cell r="F241" t="str">
            <v>C</v>
          </cell>
          <cell r="G241">
            <v>0</v>
          </cell>
          <cell r="H241">
            <v>142</v>
          </cell>
          <cell r="I241">
            <v>219</v>
          </cell>
          <cell r="L241">
            <v>246</v>
          </cell>
          <cell r="O241">
            <v>2150</v>
          </cell>
          <cell r="R241">
            <v>466</v>
          </cell>
          <cell r="U241">
            <v>1336</v>
          </cell>
          <cell r="X241">
            <v>617</v>
          </cell>
          <cell r="AA241">
            <v>56</v>
          </cell>
          <cell r="AD241">
            <v>220</v>
          </cell>
          <cell r="AG241">
            <v>1317</v>
          </cell>
          <cell r="AJ241">
            <v>138</v>
          </cell>
          <cell r="AM241">
            <v>232</v>
          </cell>
          <cell r="AP241">
            <v>62</v>
          </cell>
          <cell r="AS241">
            <v>60</v>
          </cell>
          <cell r="AT241">
            <v>203</v>
          </cell>
          <cell r="AU241">
            <v>27</v>
          </cell>
          <cell r="AV241">
            <v>628</v>
          </cell>
          <cell r="AW241">
            <v>224</v>
          </cell>
          <cell r="AX241">
            <v>188</v>
          </cell>
          <cell r="AY241">
            <v>175</v>
          </cell>
          <cell r="AZ241">
            <v>58</v>
          </cell>
          <cell r="BA241">
            <v>56</v>
          </cell>
          <cell r="BB241">
            <v>232</v>
          </cell>
          <cell r="BC241">
            <v>0</v>
          </cell>
          <cell r="BD241">
            <v>3</v>
          </cell>
          <cell r="BE241">
            <v>142</v>
          </cell>
          <cell r="BF241">
            <v>172</v>
          </cell>
          <cell r="BG241">
            <v>258</v>
          </cell>
          <cell r="BH241">
            <v>126</v>
          </cell>
          <cell r="BI241">
            <v>179</v>
          </cell>
          <cell r="BJ241">
            <v>1517</v>
          </cell>
          <cell r="BK241">
            <v>11449</v>
          </cell>
          <cell r="BL241">
            <v>11449</v>
          </cell>
        </row>
        <row r="242">
          <cell r="C242" t="str">
            <v>B02615</v>
          </cell>
          <cell r="D242" t="str">
            <v>B.2.B.2.3.A) Consulenze non sanitarie da privato</v>
          </cell>
          <cell r="E242" t="str">
            <v>2008</v>
          </cell>
          <cell r="F242" t="str">
            <v>C</v>
          </cell>
          <cell r="G242">
            <v>0</v>
          </cell>
          <cell r="H242">
            <v>0</v>
          </cell>
          <cell r="I242">
            <v>68</v>
          </cell>
          <cell r="L242">
            <v>186</v>
          </cell>
          <cell r="O242">
            <v>49</v>
          </cell>
          <cell r="R242">
            <v>9</v>
          </cell>
          <cell r="U242">
            <v>1033</v>
          </cell>
          <cell r="X242">
            <v>192</v>
          </cell>
          <cell r="AA242">
            <v>56</v>
          </cell>
          <cell r="AD242">
            <v>114</v>
          </cell>
          <cell r="AG242">
            <v>741</v>
          </cell>
          <cell r="AJ242">
            <v>81</v>
          </cell>
          <cell r="AM242">
            <v>39</v>
          </cell>
          <cell r="AP242">
            <v>58</v>
          </cell>
          <cell r="AS242">
            <v>18</v>
          </cell>
          <cell r="AT242">
            <v>55</v>
          </cell>
          <cell r="AU242">
            <v>27</v>
          </cell>
          <cell r="AV242">
            <v>111</v>
          </cell>
          <cell r="AW242">
            <v>119</v>
          </cell>
          <cell r="AX242">
            <v>147</v>
          </cell>
          <cell r="AY242">
            <v>119</v>
          </cell>
          <cell r="AZ242">
            <v>20</v>
          </cell>
          <cell r="BA242">
            <v>56</v>
          </cell>
          <cell r="BB242">
            <v>40</v>
          </cell>
          <cell r="BC242">
            <v>0</v>
          </cell>
          <cell r="BD242">
            <v>0</v>
          </cell>
          <cell r="BE242">
            <v>31</v>
          </cell>
          <cell r="BF242">
            <v>119</v>
          </cell>
          <cell r="BG242">
            <v>0</v>
          </cell>
          <cell r="BH242">
            <v>25</v>
          </cell>
          <cell r="BI242">
            <v>106</v>
          </cell>
          <cell r="BJ242">
            <v>230</v>
          </cell>
          <cell r="BK242">
            <v>3849</v>
          </cell>
          <cell r="BL242">
            <v>3849</v>
          </cell>
        </row>
        <row r="243">
          <cell r="C243" t="str">
            <v>B02620</v>
          </cell>
          <cell r="D243" t="str">
            <v>B.2.B.2.3.B) Collaborazioni coordinate e continuative non sanitarie da privato</v>
          </cell>
          <cell r="E243" t="str">
            <v>2008</v>
          </cell>
          <cell r="F243" t="str">
            <v>C</v>
          </cell>
          <cell r="G243">
            <v>0</v>
          </cell>
          <cell r="H243">
            <v>0</v>
          </cell>
          <cell r="I243">
            <v>0</v>
          </cell>
          <cell r="L243">
            <v>0</v>
          </cell>
          <cell r="O243">
            <v>171</v>
          </cell>
          <cell r="R243">
            <v>0</v>
          </cell>
          <cell r="U243">
            <v>95</v>
          </cell>
          <cell r="X243">
            <v>0</v>
          </cell>
          <cell r="AA243">
            <v>0</v>
          </cell>
          <cell r="AD243">
            <v>33</v>
          </cell>
          <cell r="AG243">
            <v>0</v>
          </cell>
          <cell r="AJ243">
            <v>27</v>
          </cell>
          <cell r="AM243">
            <v>79</v>
          </cell>
          <cell r="AP243">
            <v>0</v>
          </cell>
          <cell r="AS243">
            <v>8</v>
          </cell>
          <cell r="AT243">
            <v>129</v>
          </cell>
          <cell r="AU243">
            <v>0</v>
          </cell>
          <cell r="AV243">
            <v>32</v>
          </cell>
          <cell r="AW243">
            <v>34</v>
          </cell>
          <cell r="AX243">
            <v>27</v>
          </cell>
          <cell r="AY243">
            <v>0</v>
          </cell>
          <cell r="AZ243">
            <v>9</v>
          </cell>
          <cell r="BA243">
            <v>0</v>
          </cell>
          <cell r="BB243">
            <v>99</v>
          </cell>
          <cell r="BC243">
            <v>0</v>
          </cell>
          <cell r="BD243">
            <v>0</v>
          </cell>
          <cell r="BE243">
            <v>111</v>
          </cell>
          <cell r="BF243">
            <v>53</v>
          </cell>
          <cell r="BG243">
            <v>0</v>
          </cell>
          <cell r="BH243">
            <v>101</v>
          </cell>
          <cell r="BI243">
            <v>73</v>
          </cell>
          <cell r="BJ243">
            <v>363</v>
          </cell>
          <cell r="BK243">
            <v>1444</v>
          </cell>
          <cell r="BL243">
            <v>1444</v>
          </cell>
        </row>
        <row r="244">
          <cell r="C244" t="str">
            <v>B02625</v>
          </cell>
          <cell r="D244" t="str">
            <v>B.2.B.2.3.C) Lavoro interinale -area non sanitaria</v>
          </cell>
          <cell r="E244" t="str">
            <v>2008</v>
          </cell>
          <cell r="F244" t="str">
            <v>C</v>
          </cell>
          <cell r="G244">
            <v>0</v>
          </cell>
          <cell r="H244">
            <v>0</v>
          </cell>
          <cell r="I244">
            <v>0</v>
          </cell>
          <cell r="L244">
            <v>0</v>
          </cell>
          <cell r="O244">
            <v>0</v>
          </cell>
          <cell r="R244">
            <v>0</v>
          </cell>
          <cell r="U244">
            <v>0</v>
          </cell>
          <cell r="X244">
            <v>0</v>
          </cell>
          <cell r="AA244">
            <v>0</v>
          </cell>
          <cell r="AD244">
            <v>0</v>
          </cell>
          <cell r="AG244">
            <v>0</v>
          </cell>
          <cell r="AJ244">
            <v>0</v>
          </cell>
          <cell r="AM244">
            <v>0</v>
          </cell>
          <cell r="AP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48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924</v>
          </cell>
          <cell r="BK244">
            <v>972</v>
          </cell>
          <cell r="BL244">
            <v>972</v>
          </cell>
        </row>
        <row r="245">
          <cell r="C245" t="str">
            <v>B02630</v>
          </cell>
          <cell r="D245" t="str">
            <v>B.2.B.2.3.D) Altre collaborazioni e prestazioni di lavoro -area non sanitaria</v>
          </cell>
          <cell r="E245" t="str">
            <v>2008</v>
          </cell>
          <cell r="F245" t="str">
            <v>C</v>
          </cell>
          <cell r="G245">
            <v>0</v>
          </cell>
          <cell r="H245">
            <v>142</v>
          </cell>
          <cell r="I245">
            <v>151</v>
          </cell>
          <cell r="L245">
            <v>60</v>
          </cell>
          <cell r="O245">
            <v>1930</v>
          </cell>
          <cell r="R245">
            <v>457</v>
          </cell>
          <cell r="U245">
            <v>208</v>
          </cell>
          <cell r="X245">
            <v>425</v>
          </cell>
          <cell r="AA245">
            <v>0</v>
          </cell>
          <cell r="AD245">
            <v>73</v>
          </cell>
          <cell r="AG245">
            <v>576</v>
          </cell>
          <cell r="AJ245">
            <v>30</v>
          </cell>
          <cell r="AM245">
            <v>114</v>
          </cell>
          <cell r="AP245">
            <v>4</v>
          </cell>
          <cell r="AS245">
            <v>34</v>
          </cell>
          <cell r="AT245">
            <v>19</v>
          </cell>
          <cell r="AU245">
            <v>0</v>
          </cell>
          <cell r="AV245">
            <v>485</v>
          </cell>
          <cell r="AW245">
            <v>71</v>
          </cell>
          <cell r="AX245">
            <v>14</v>
          </cell>
          <cell r="AY245">
            <v>8</v>
          </cell>
          <cell r="AZ245">
            <v>29</v>
          </cell>
          <cell r="BA245">
            <v>0</v>
          </cell>
          <cell r="BB245">
            <v>93</v>
          </cell>
          <cell r="BC245">
            <v>0</v>
          </cell>
          <cell r="BD245">
            <v>3</v>
          </cell>
          <cell r="BE245">
            <v>0</v>
          </cell>
          <cell r="BF245">
            <v>0</v>
          </cell>
          <cell r="BG245">
            <v>258</v>
          </cell>
          <cell r="BH245">
            <v>0</v>
          </cell>
          <cell r="BI245">
            <v>0</v>
          </cell>
          <cell r="BJ245">
            <v>0</v>
          </cell>
          <cell r="BK245">
            <v>5184</v>
          </cell>
          <cell r="BL245">
            <v>5184</v>
          </cell>
        </row>
        <row r="246">
          <cell r="C246" t="str">
            <v>B02635</v>
          </cell>
          <cell r="D246" t="str">
            <v>B.2.B.2.4) Rimborso oneri stipendiali del personale non sanitario in comando</v>
          </cell>
          <cell r="E246" t="str">
            <v>2008</v>
          </cell>
          <cell r="F246" t="str">
            <v>C</v>
          </cell>
          <cell r="G246">
            <v>0</v>
          </cell>
          <cell r="H246">
            <v>941</v>
          </cell>
          <cell r="I246">
            <v>0</v>
          </cell>
          <cell r="L246">
            <v>0</v>
          </cell>
          <cell r="O246">
            <v>0</v>
          </cell>
          <cell r="R246">
            <v>0</v>
          </cell>
          <cell r="U246">
            <v>0</v>
          </cell>
          <cell r="X246">
            <v>0</v>
          </cell>
          <cell r="AA246">
            <v>0</v>
          </cell>
          <cell r="AD246">
            <v>125</v>
          </cell>
          <cell r="AG246">
            <v>35</v>
          </cell>
          <cell r="AJ246">
            <v>0</v>
          </cell>
          <cell r="AM246">
            <v>0</v>
          </cell>
          <cell r="AP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58</v>
          </cell>
          <cell r="BC246">
            <v>0</v>
          </cell>
          <cell r="BD246">
            <v>0</v>
          </cell>
          <cell r="BE246">
            <v>67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102</v>
          </cell>
          <cell r="BK246">
            <v>291</v>
          </cell>
          <cell r="BL246">
            <v>1328</v>
          </cell>
        </row>
        <row r="247">
          <cell r="C247" t="str">
            <v>B02640</v>
          </cell>
          <cell r="D247" t="str">
            <v>B.2.B.2.4.A) Rimborso oneri stipendiali personale non sanitario in comando da Asl-AO, IRCCS, Policlinici della Regione</v>
          </cell>
          <cell r="E247" t="str">
            <v>2008</v>
          </cell>
          <cell r="F247" t="str">
            <v>C</v>
          </cell>
          <cell r="G247">
            <v>0</v>
          </cell>
          <cell r="H247">
            <v>941</v>
          </cell>
          <cell r="I247">
            <v>0</v>
          </cell>
          <cell r="L247">
            <v>0</v>
          </cell>
          <cell r="O247">
            <v>0</v>
          </cell>
          <cell r="R247">
            <v>0</v>
          </cell>
          <cell r="U247">
            <v>0</v>
          </cell>
          <cell r="X247">
            <v>0</v>
          </cell>
          <cell r="AA247">
            <v>0</v>
          </cell>
          <cell r="AD247">
            <v>0</v>
          </cell>
          <cell r="AG247">
            <v>0</v>
          </cell>
          <cell r="AJ247">
            <v>0</v>
          </cell>
          <cell r="AM247">
            <v>0</v>
          </cell>
          <cell r="AP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58</v>
          </cell>
          <cell r="BC247">
            <v>0</v>
          </cell>
          <cell r="BD247">
            <v>0</v>
          </cell>
          <cell r="BE247">
            <v>38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1037</v>
          </cell>
        </row>
        <row r="248">
          <cell r="C248" t="str">
            <v>B02645</v>
          </cell>
          <cell r="D248" t="str">
            <v>B.2.B.2.4.B) Rimborso oneri stipendiali personale non sanitario in comando da Regioni, Enti Pubblici e da Università</v>
          </cell>
          <cell r="E248" t="str">
            <v>2008</v>
          </cell>
          <cell r="F248" t="str">
            <v>C</v>
          </cell>
          <cell r="G248">
            <v>0</v>
          </cell>
          <cell r="H248">
            <v>0</v>
          </cell>
          <cell r="I248">
            <v>0</v>
          </cell>
          <cell r="L248">
            <v>0</v>
          </cell>
          <cell r="O248">
            <v>0</v>
          </cell>
          <cell r="R248">
            <v>0</v>
          </cell>
          <cell r="U248">
            <v>0</v>
          </cell>
          <cell r="X248">
            <v>0</v>
          </cell>
          <cell r="AA248">
            <v>0</v>
          </cell>
          <cell r="AD248">
            <v>125</v>
          </cell>
          <cell r="AG248">
            <v>0</v>
          </cell>
          <cell r="AJ248">
            <v>0</v>
          </cell>
          <cell r="AM248">
            <v>0</v>
          </cell>
          <cell r="AP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29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102</v>
          </cell>
          <cell r="BK248">
            <v>256</v>
          </cell>
          <cell r="BL248">
            <v>256</v>
          </cell>
        </row>
        <row r="249">
          <cell r="C249" t="str">
            <v>B02650</v>
          </cell>
          <cell r="D249" t="str">
            <v>B.2.B.2.4.C) Rimborso oneri stipendiali personale non sanitario in comando da aziende di altre Regioni (Extraregione)</v>
          </cell>
          <cell r="E249" t="str">
            <v>2008</v>
          </cell>
          <cell r="F249" t="str">
            <v>C</v>
          </cell>
          <cell r="G249">
            <v>0</v>
          </cell>
          <cell r="H249">
            <v>0</v>
          </cell>
          <cell r="I249">
            <v>0</v>
          </cell>
          <cell r="L249">
            <v>0</v>
          </cell>
          <cell r="O249">
            <v>0</v>
          </cell>
          <cell r="R249">
            <v>0</v>
          </cell>
          <cell r="U249">
            <v>0</v>
          </cell>
          <cell r="X249">
            <v>0</v>
          </cell>
          <cell r="AA249">
            <v>0</v>
          </cell>
          <cell r="AD249">
            <v>0</v>
          </cell>
          <cell r="AG249">
            <v>35</v>
          </cell>
          <cell r="AJ249">
            <v>0</v>
          </cell>
          <cell r="AM249">
            <v>0</v>
          </cell>
          <cell r="AP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35</v>
          </cell>
          <cell r="BL249">
            <v>35</v>
          </cell>
        </row>
        <row r="250">
          <cell r="C250" t="str">
            <v>B02655</v>
          </cell>
          <cell r="D250" t="str">
            <v>B.2.B.3) Formazione (esternalizzata e non)</v>
          </cell>
          <cell r="E250" t="str">
            <v>2008</v>
          </cell>
          <cell r="F250" t="str">
            <v>C</v>
          </cell>
          <cell r="G250">
            <v>0</v>
          </cell>
          <cell r="H250">
            <v>5591</v>
          </cell>
          <cell r="I250">
            <v>296</v>
          </cell>
          <cell r="L250">
            <v>635</v>
          </cell>
          <cell r="O250">
            <v>225</v>
          </cell>
          <cell r="R250">
            <v>102</v>
          </cell>
          <cell r="U250">
            <v>272</v>
          </cell>
          <cell r="X250">
            <v>171</v>
          </cell>
          <cell r="AA250">
            <v>421</v>
          </cell>
          <cell r="AD250">
            <v>69</v>
          </cell>
          <cell r="AG250">
            <v>352</v>
          </cell>
          <cell r="AJ250">
            <v>186</v>
          </cell>
          <cell r="AM250">
            <v>532</v>
          </cell>
          <cell r="AP250">
            <v>111</v>
          </cell>
          <cell r="AS250">
            <v>54</v>
          </cell>
          <cell r="AT250">
            <v>38</v>
          </cell>
          <cell r="AU250">
            <v>199</v>
          </cell>
          <cell r="AV250">
            <v>46</v>
          </cell>
          <cell r="AW250">
            <v>34</v>
          </cell>
          <cell r="AX250">
            <v>38</v>
          </cell>
          <cell r="AY250">
            <v>37</v>
          </cell>
          <cell r="AZ250">
            <v>40</v>
          </cell>
          <cell r="BA250">
            <v>28</v>
          </cell>
          <cell r="BB250">
            <v>43</v>
          </cell>
          <cell r="BC250">
            <v>124</v>
          </cell>
          <cell r="BD250">
            <v>35</v>
          </cell>
          <cell r="BE250">
            <v>29</v>
          </cell>
          <cell r="BF250">
            <v>20</v>
          </cell>
          <cell r="BG250">
            <v>90</v>
          </cell>
          <cell r="BH250">
            <v>87</v>
          </cell>
          <cell r="BI250">
            <v>39</v>
          </cell>
          <cell r="BJ250">
            <v>20</v>
          </cell>
          <cell r="BK250">
            <v>9964</v>
          </cell>
          <cell r="BL250">
            <v>9964</v>
          </cell>
        </row>
        <row r="251">
          <cell r="C251" t="str">
            <v>B02660</v>
          </cell>
          <cell r="D251" t="str">
            <v>B.2.B.3.1) Formazione (esternalizzata e non) da pubblico</v>
          </cell>
          <cell r="E251" t="str">
            <v>2008</v>
          </cell>
          <cell r="F251" t="str">
            <v>C</v>
          </cell>
          <cell r="G251">
            <v>0</v>
          </cell>
          <cell r="H251">
            <v>5432</v>
          </cell>
          <cell r="I251">
            <v>0</v>
          </cell>
          <cell r="L251">
            <v>627</v>
          </cell>
          <cell r="O251">
            <v>110</v>
          </cell>
          <cell r="R251">
            <v>0</v>
          </cell>
          <cell r="U251">
            <v>7</v>
          </cell>
          <cell r="X251">
            <v>74</v>
          </cell>
          <cell r="AA251">
            <v>0</v>
          </cell>
          <cell r="AD251">
            <v>0</v>
          </cell>
          <cell r="AG251">
            <v>0</v>
          </cell>
          <cell r="AJ251">
            <v>13</v>
          </cell>
          <cell r="AM251">
            <v>460</v>
          </cell>
          <cell r="AP251">
            <v>22</v>
          </cell>
          <cell r="AS251">
            <v>26</v>
          </cell>
          <cell r="AT251">
            <v>4</v>
          </cell>
          <cell r="AU251">
            <v>0</v>
          </cell>
          <cell r="AV251">
            <v>0</v>
          </cell>
          <cell r="AW251">
            <v>0</v>
          </cell>
          <cell r="AX251">
            <v>13</v>
          </cell>
          <cell r="AY251">
            <v>11</v>
          </cell>
          <cell r="AZ251">
            <v>10</v>
          </cell>
          <cell r="BA251">
            <v>9</v>
          </cell>
          <cell r="BB251">
            <v>34</v>
          </cell>
          <cell r="BC251">
            <v>36</v>
          </cell>
          <cell r="BD251">
            <v>0</v>
          </cell>
          <cell r="BE251">
            <v>8</v>
          </cell>
          <cell r="BF251">
            <v>1</v>
          </cell>
          <cell r="BG251">
            <v>50</v>
          </cell>
          <cell r="BH251">
            <v>0</v>
          </cell>
          <cell r="BI251">
            <v>0</v>
          </cell>
          <cell r="BJ251">
            <v>20</v>
          </cell>
          <cell r="BK251">
            <v>6967</v>
          </cell>
          <cell r="BL251">
            <v>6967</v>
          </cell>
        </row>
        <row r="252">
          <cell r="C252" t="str">
            <v>B02665</v>
          </cell>
          <cell r="D252" t="str">
            <v>B.2.B.3.2) Formazione (esternalizzata e non) da privato</v>
          </cell>
          <cell r="E252" t="str">
            <v>2008</v>
          </cell>
          <cell r="F252" t="str">
            <v>C</v>
          </cell>
          <cell r="G252">
            <v>0</v>
          </cell>
          <cell r="H252">
            <v>159</v>
          </cell>
          <cell r="I252">
            <v>296</v>
          </cell>
          <cell r="L252">
            <v>8</v>
          </cell>
          <cell r="O252">
            <v>115</v>
          </cell>
          <cell r="R252">
            <v>102</v>
          </cell>
          <cell r="U252">
            <v>265</v>
          </cell>
          <cell r="X252">
            <v>97</v>
          </cell>
          <cell r="AA252">
            <v>421</v>
          </cell>
          <cell r="AD252">
            <v>69</v>
          </cell>
          <cell r="AG252">
            <v>352</v>
          </cell>
          <cell r="AJ252">
            <v>173</v>
          </cell>
          <cell r="AM252">
            <v>72</v>
          </cell>
          <cell r="AP252">
            <v>89</v>
          </cell>
          <cell r="AS252">
            <v>28</v>
          </cell>
          <cell r="AT252">
            <v>34</v>
          </cell>
          <cell r="AU252">
            <v>199</v>
          </cell>
          <cell r="AV252">
            <v>46</v>
          </cell>
          <cell r="AW252">
            <v>34</v>
          </cell>
          <cell r="AX252">
            <v>25</v>
          </cell>
          <cell r="AY252">
            <v>26</v>
          </cell>
          <cell r="AZ252">
            <v>30</v>
          </cell>
          <cell r="BA252">
            <v>19</v>
          </cell>
          <cell r="BB252">
            <v>9</v>
          </cell>
          <cell r="BC252">
            <v>88</v>
          </cell>
          <cell r="BD252">
            <v>35</v>
          </cell>
          <cell r="BE252">
            <v>21</v>
          </cell>
          <cell r="BF252">
            <v>19</v>
          </cell>
          <cell r="BG252">
            <v>40</v>
          </cell>
          <cell r="BH252">
            <v>87</v>
          </cell>
          <cell r="BI252">
            <v>39</v>
          </cell>
          <cell r="BJ252">
            <v>0</v>
          </cell>
          <cell r="BK252">
            <v>2997</v>
          </cell>
          <cell r="BL252">
            <v>2997</v>
          </cell>
        </row>
        <row r="253">
          <cell r="C253" t="str">
            <v>B03000</v>
          </cell>
          <cell r="D253" t="str">
            <v>B.3)  Manutenzione e riparazione (ordinaria esternalizzata)</v>
          </cell>
          <cell r="E253" t="str">
            <v>2008</v>
          </cell>
          <cell r="F253" t="str">
            <v>C</v>
          </cell>
          <cell r="G253">
            <v>0</v>
          </cell>
          <cell r="H253">
            <v>0</v>
          </cell>
          <cell r="I253">
            <v>2597</v>
          </cell>
          <cell r="L253">
            <v>500</v>
          </cell>
          <cell r="O253">
            <v>8017</v>
          </cell>
          <cell r="R253">
            <v>2096</v>
          </cell>
          <cell r="U253">
            <v>11121</v>
          </cell>
          <cell r="X253">
            <v>12427</v>
          </cell>
          <cell r="AA253">
            <v>3531</v>
          </cell>
          <cell r="AD253">
            <v>3624</v>
          </cell>
          <cell r="AG253">
            <v>3493</v>
          </cell>
          <cell r="AJ253">
            <v>7865</v>
          </cell>
          <cell r="AM253">
            <v>6874</v>
          </cell>
          <cell r="AP253">
            <v>5849</v>
          </cell>
          <cell r="AS253">
            <v>1342</v>
          </cell>
          <cell r="AT253">
            <v>4494</v>
          </cell>
          <cell r="AU253">
            <v>4389</v>
          </cell>
          <cell r="AV253">
            <v>3976</v>
          </cell>
          <cell r="AW253">
            <v>1025</v>
          </cell>
          <cell r="AX253">
            <v>1924</v>
          </cell>
          <cell r="AY253">
            <v>1074</v>
          </cell>
          <cell r="AZ253">
            <v>767</v>
          </cell>
          <cell r="BA253">
            <v>1537</v>
          </cell>
          <cell r="BB253">
            <v>2191</v>
          </cell>
          <cell r="BC253">
            <v>1343</v>
          </cell>
          <cell r="BD253">
            <v>2168</v>
          </cell>
          <cell r="BE253">
            <v>1690</v>
          </cell>
          <cell r="BF253">
            <v>1688</v>
          </cell>
          <cell r="BG253">
            <v>5752</v>
          </cell>
          <cell r="BH253">
            <v>4711</v>
          </cell>
          <cell r="BI253">
            <v>3651</v>
          </cell>
          <cell r="BJ253">
            <v>874</v>
          </cell>
          <cell r="BK253">
            <v>112588</v>
          </cell>
          <cell r="BL253">
            <v>112590</v>
          </cell>
        </row>
        <row r="254">
          <cell r="C254" t="str">
            <v>B03005</v>
          </cell>
          <cell r="D254" t="str">
            <v>B.3.A)  Manutenzione e riparazione agli immobili e loro pertinenze</v>
          </cell>
          <cell r="E254" t="str">
            <v>2008</v>
          </cell>
          <cell r="F254" t="str">
            <v>C</v>
          </cell>
          <cell r="G254">
            <v>0</v>
          </cell>
          <cell r="H254">
            <v>0</v>
          </cell>
          <cell r="I254">
            <v>322</v>
          </cell>
          <cell r="L254">
            <v>83</v>
          </cell>
          <cell r="O254">
            <v>4628</v>
          </cell>
          <cell r="R254">
            <v>488</v>
          </cell>
          <cell r="U254">
            <v>2522</v>
          </cell>
          <cell r="X254">
            <v>5015</v>
          </cell>
          <cell r="AA254">
            <v>1107</v>
          </cell>
          <cell r="AD254">
            <v>1658</v>
          </cell>
          <cell r="AG254">
            <v>882</v>
          </cell>
          <cell r="AJ254">
            <v>3835</v>
          </cell>
          <cell r="AM254">
            <v>2949</v>
          </cell>
          <cell r="AP254">
            <v>446</v>
          </cell>
          <cell r="AS254">
            <v>731</v>
          </cell>
          <cell r="AT254">
            <v>2148</v>
          </cell>
          <cell r="AU254">
            <v>53</v>
          </cell>
          <cell r="AV254">
            <v>1401</v>
          </cell>
          <cell r="AW254">
            <v>299</v>
          </cell>
          <cell r="AX254">
            <v>330</v>
          </cell>
          <cell r="AY254">
            <v>666</v>
          </cell>
          <cell r="AZ254">
            <v>73</v>
          </cell>
          <cell r="BA254">
            <v>233</v>
          </cell>
          <cell r="BB254">
            <v>641</v>
          </cell>
          <cell r="BC254">
            <v>23</v>
          </cell>
          <cell r="BD254">
            <v>521</v>
          </cell>
          <cell r="BE254">
            <v>238</v>
          </cell>
          <cell r="BF254">
            <v>104</v>
          </cell>
          <cell r="BG254">
            <v>1709</v>
          </cell>
          <cell r="BH254">
            <v>282</v>
          </cell>
          <cell r="BI254">
            <v>1365</v>
          </cell>
          <cell r="BJ254">
            <v>423</v>
          </cell>
          <cell r="BK254">
            <v>35175</v>
          </cell>
          <cell r="BL254">
            <v>35175</v>
          </cell>
        </row>
        <row r="255">
          <cell r="C255" t="str">
            <v>B03010</v>
          </cell>
          <cell r="D255" t="str">
            <v>B.3.B)  Manutenzione e riparazione ai mobili e macchine</v>
          </cell>
          <cell r="E255" t="str">
            <v>2008</v>
          </cell>
          <cell r="F255" t="str">
            <v>C</v>
          </cell>
          <cell r="G255">
            <v>0</v>
          </cell>
          <cell r="H255">
            <v>0</v>
          </cell>
          <cell r="I255">
            <v>4</v>
          </cell>
          <cell r="L255">
            <v>17</v>
          </cell>
          <cell r="O255">
            <v>113</v>
          </cell>
          <cell r="R255">
            <v>35</v>
          </cell>
          <cell r="U255">
            <v>299</v>
          </cell>
          <cell r="X255">
            <v>272</v>
          </cell>
          <cell r="AA255">
            <v>1210</v>
          </cell>
          <cell r="AD255">
            <v>398</v>
          </cell>
          <cell r="AG255">
            <v>1055</v>
          </cell>
          <cell r="AJ255">
            <v>1168</v>
          </cell>
          <cell r="AM255">
            <v>577</v>
          </cell>
          <cell r="AP255">
            <v>104</v>
          </cell>
          <cell r="AS255">
            <v>152</v>
          </cell>
          <cell r="AT255">
            <v>27</v>
          </cell>
          <cell r="AU255">
            <v>368</v>
          </cell>
          <cell r="AV255">
            <v>393</v>
          </cell>
          <cell r="AW255">
            <v>19</v>
          </cell>
          <cell r="AX255">
            <v>6</v>
          </cell>
          <cell r="AY255">
            <v>52</v>
          </cell>
          <cell r="AZ255">
            <v>377</v>
          </cell>
          <cell r="BA255">
            <v>579</v>
          </cell>
          <cell r="BB255">
            <v>194</v>
          </cell>
          <cell r="BC255">
            <v>206</v>
          </cell>
          <cell r="BD255">
            <v>622</v>
          </cell>
          <cell r="BE255">
            <v>266</v>
          </cell>
          <cell r="BF255">
            <v>609</v>
          </cell>
          <cell r="BG255">
            <v>2088</v>
          </cell>
          <cell r="BH255">
            <v>1808</v>
          </cell>
          <cell r="BI255">
            <v>22</v>
          </cell>
          <cell r="BJ255">
            <v>58</v>
          </cell>
          <cell r="BK255">
            <v>13098</v>
          </cell>
          <cell r="BL255">
            <v>13098</v>
          </cell>
        </row>
        <row r="256">
          <cell r="C256" t="str">
            <v>B03015</v>
          </cell>
          <cell r="D256" t="str">
            <v>B.3.C)  Manutenzione e riparazione alle attrezzature tecnico-scientifico sanitarie</v>
          </cell>
          <cell r="E256" t="str">
            <v>2008</v>
          </cell>
          <cell r="F256" t="str">
            <v>C</v>
          </cell>
          <cell r="G256">
            <v>0</v>
          </cell>
          <cell r="H256">
            <v>0</v>
          </cell>
          <cell r="I256">
            <v>601</v>
          </cell>
          <cell r="L256">
            <v>267</v>
          </cell>
          <cell r="O256">
            <v>2138</v>
          </cell>
          <cell r="R256">
            <v>1522</v>
          </cell>
          <cell r="U256">
            <v>5767</v>
          </cell>
          <cell r="X256">
            <v>3385</v>
          </cell>
          <cell r="AA256">
            <v>1073</v>
          </cell>
          <cell r="AD256">
            <v>1133</v>
          </cell>
          <cell r="AG256">
            <v>1339</v>
          </cell>
          <cell r="AJ256">
            <v>2816</v>
          </cell>
          <cell r="AM256">
            <v>3301</v>
          </cell>
          <cell r="AP256">
            <v>3721</v>
          </cell>
          <cell r="AS256">
            <v>422</v>
          </cell>
          <cell r="AT256">
            <v>2274</v>
          </cell>
          <cell r="AU256">
            <v>3955</v>
          </cell>
          <cell r="AV256">
            <v>1163</v>
          </cell>
          <cell r="AW256">
            <v>688</v>
          </cell>
          <cell r="AX256">
            <v>1339</v>
          </cell>
          <cell r="AY256">
            <v>356</v>
          </cell>
          <cell r="AZ256">
            <v>269</v>
          </cell>
          <cell r="BA256">
            <v>724</v>
          </cell>
          <cell r="BB256">
            <v>1340</v>
          </cell>
          <cell r="BC256">
            <v>1100</v>
          </cell>
          <cell r="BD256">
            <v>996</v>
          </cell>
          <cell r="BE256">
            <v>1170</v>
          </cell>
          <cell r="BF256">
            <v>807</v>
          </cell>
          <cell r="BG256">
            <v>1952</v>
          </cell>
          <cell r="BH256">
            <v>2612</v>
          </cell>
          <cell r="BI256">
            <v>2013</v>
          </cell>
          <cell r="BJ256">
            <v>390</v>
          </cell>
          <cell r="BK256">
            <v>50633</v>
          </cell>
          <cell r="BL256">
            <v>50633</v>
          </cell>
        </row>
        <row r="257">
          <cell r="C257" t="str">
            <v>B03020</v>
          </cell>
          <cell r="D257" t="str">
            <v>B.3.D)  Manutenzione e riparazione per la manut. di automezzi (sanitari e non)</v>
          </cell>
          <cell r="E257" t="str">
            <v>2008</v>
          </cell>
          <cell r="F257" t="str">
            <v>C</v>
          </cell>
          <cell r="G257">
            <v>0</v>
          </cell>
          <cell r="H257">
            <v>0</v>
          </cell>
          <cell r="I257">
            <v>119</v>
          </cell>
          <cell r="L257">
            <v>23</v>
          </cell>
          <cell r="O257">
            <v>34</v>
          </cell>
          <cell r="R257">
            <v>9</v>
          </cell>
          <cell r="U257">
            <v>80</v>
          </cell>
          <cell r="X257">
            <v>281</v>
          </cell>
          <cell r="AA257">
            <v>43</v>
          </cell>
          <cell r="AD257">
            <v>76</v>
          </cell>
          <cell r="AG257">
            <v>94</v>
          </cell>
          <cell r="AJ257">
            <v>29</v>
          </cell>
          <cell r="AM257">
            <v>40</v>
          </cell>
          <cell r="AP257">
            <v>29</v>
          </cell>
          <cell r="AS257">
            <v>22</v>
          </cell>
          <cell r="AT257">
            <v>21</v>
          </cell>
          <cell r="AU257">
            <v>13</v>
          </cell>
          <cell r="AV257">
            <v>73</v>
          </cell>
          <cell r="AW257">
            <v>0</v>
          </cell>
          <cell r="AX257">
            <v>22</v>
          </cell>
          <cell r="AY257">
            <v>0</v>
          </cell>
          <cell r="AZ257">
            <v>5</v>
          </cell>
          <cell r="BA257">
            <v>1</v>
          </cell>
          <cell r="BB257">
            <v>16</v>
          </cell>
          <cell r="BC257">
            <v>14</v>
          </cell>
          <cell r="BD257">
            <v>6</v>
          </cell>
          <cell r="BE257">
            <v>4</v>
          </cell>
          <cell r="BF257">
            <v>4</v>
          </cell>
          <cell r="BG257">
            <v>3</v>
          </cell>
          <cell r="BH257">
            <v>7</v>
          </cell>
          <cell r="BI257">
            <v>1</v>
          </cell>
          <cell r="BJ257">
            <v>3</v>
          </cell>
          <cell r="BK257">
            <v>1072</v>
          </cell>
          <cell r="BL257">
            <v>1072</v>
          </cell>
        </row>
        <row r="258">
          <cell r="C258" t="str">
            <v>B03025</v>
          </cell>
          <cell r="D258" t="str">
            <v>B.3.E)  Altre manutenzioni e riparazioni</v>
          </cell>
          <cell r="E258" t="str">
            <v>2008</v>
          </cell>
          <cell r="F258" t="str">
            <v>C</v>
          </cell>
          <cell r="G258">
            <v>0</v>
          </cell>
          <cell r="H258">
            <v>0</v>
          </cell>
          <cell r="I258">
            <v>1551</v>
          </cell>
          <cell r="L258">
            <v>110</v>
          </cell>
          <cell r="O258">
            <v>1104</v>
          </cell>
          <cell r="R258">
            <v>42</v>
          </cell>
          <cell r="U258">
            <v>2453</v>
          </cell>
          <cell r="X258">
            <v>3474</v>
          </cell>
          <cell r="AA258">
            <v>98</v>
          </cell>
          <cell r="AD258">
            <v>359</v>
          </cell>
          <cell r="AG258">
            <v>123</v>
          </cell>
          <cell r="AJ258">
            <v>17</v>
          </cell>
          <cell r="AM258">
            <v>7</v>
          </cell>
          <cell r="AP258">
            <v>1549</v>
          </cell>
          <cell r="AS258">
            <v>15</v>
          </cell>
          <cell r="AT258">
            <v>24</v>
          </cell>
          <cell r="AU258">
            <v>0</v>
          </cell>
          <cell r="AV258">
            <v>946</v>
          </cell>
          <cell r="AW258">
            <v>19</v>
          </cell>
          <cell r="AX258">
            <v>225</v>
          </cell>
          <cell r="AY258">
            <v>0</v>
          </cell>
          <cell r="AZ258">
            <v>43</v>
          </cell>
          <cell r="BA258">
            <v>0</v>
          </cell>
          <cell r="BB258">
            <v>0</v>
          </cell>
          <cell r="BC258">
            <v>0</v>
          </cell>
          <cell r="BD258">
            <v>23</v>
          </cell>
          <cell r="BE258">
            <v>12</v>
          </cell>
          <cell r="BF258">
            <v>164</v>
          </cell>
          <cell r="BG258">
            <v>0</v>
          </cell>
          <cell r="BH258">
            <v>2</v>
          </cell>
          <cell r="BI258">
            <v>250</v>
          </cell>
          <cell r="BJ258">
            <v>0</v>
          </cell>
          <cell r="BK258">
            <v>12610</v>
          </cell>
          <cell r="BL258">
            <v>12610</v>
          </cell>
        </row>
        <row r="259">
          <cell r="C259" t="str">
            <v>B03030</v>
          </cell>
          <cell r="D259" t="str">
            <v>B.3.F)  Manutentioni e riparazioni da Asl-AO, IRCCS, Policlinici della Regione</v>
          </cell>
          <cell r="E259" t="str">
            <v>2008</v>
          </cell>
          <cell r="F259" t="str">
            <v>C</v>
          </cell>
          <cell r="G259">
            <v>0</v>
          </cell>
          <cell r="H259">
            <v>0</v>
          </cell>
          <cell r="I259">
            <v>0</v>
          </cell>
          <cell r="L259">
            <v>0</v>
          </cell>
          <cell r="O259">
            <v>0</v>
          </cell>
          <cell r="R259">
            <v>0</v>
          </cell>
          <cell r="U259">
            <v>0</v>
          </cell>
          <cell r="X259">
            <v>0</v>
          </cell>
          <cell r="AA259">
            <v>0</v>
          </cell>
          <cell r="AD259">
            <v>0</v>
          </cell>
          <cell r="AG259">
            <v>0</v>
          </cell>
          <cell r="AJ259">
            <v>0</v>
          </cell>
          <cell r="AM259">
            <v>0</v>
          </cell>
          <cell r="AP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2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2</v>
          </cell>
        </row>
        <row r="260">
          <cell r="C260" t="str">
            <v>B04000</v>
          </cell>
          <cell r="D260" t="str">
            <v>B.4)   Godimento di beni di terzi</v>
          </cell>
          <cell r="E260" t="str">
            <v>2008</v>
          </cell>
          <cell r="F260" t="str">
            <v>C</v>
          </cell>
          <cell r="G260">
            <v>0</v>
          </cell>
          <cell r="H260">
            <v>0</v>
          </cell>
          <cell r="I260">
            <v>4021</v>
          </cell>
          <cell r="L260">
            <v>603</v>
          </cell>
          <cell r="O260">
            <v>5591</v>
          </cell>
          <cell r="R260">
            <v>894</v>
          </cell>
          <cell r="U260">
            <v>4944</v>
          </cell>
          <cell r="X260">
            <v>4964</v>
          </cell>
          <cell r="AA260">
            <v>2168</v>
          </cell>
          <cell r="AD260">
            <v>1381</v>
          </cell>
          <cell r="AG260">
            <v>1498</v>
          </cell>
          <cell r="AJ260">
            <v>3786</v>
          </cell>
          <cell r="AM260">
            <v>1832</v>
          </cell>
          <cell r="AP260">
            <v>2586</v>
          </cell>
          <cell r="AS260">
            <v>29</v>
          </cell>
          <cell r="AT260">
            <v>1167</v>
          </cell>
          <cell r="AU260">
            <v>345</v>
          </cell>
          <cell r="AV260">
            <v>1138</v>
          </cell>
          <cell r="AW260">
            <v>410</v>
          </cell>
          <cell r="AX260">
            <v>1287</v>
          </cell>
          <cell r="AY260">
            <v>748</v>
          </cell>
          <cell r="AZ260">
            <v>90</v>
          </cell>
          <cell r="BA260">
            <v>565</v>
          </cell>
          <cell r="BB260">
            <v>949</v>
          </cell>
          <cell r="BC260">
            <v>1627</v>
          </cell>
          <cell r="BD260">
            <v>1367</v>
          </cell>
          <cell r="BE260">
            <v>898</v>
          </cell>
          <cell r="BF260">
            <v>1455</v>
          </cell>
          <cell r="BG260">
            <v>7598</v>
          </cell>
          <cell r="BH260">
            <v>87</v>
          </cell>
          <cell r="BI260">
            <v>511</v>
          </cell>
          <cell r="BJ260">
            <v>403</v>
          </cell>
          <cell r="BK260">
            <v>54674</v>
          </cell>
          <cell r="BL260">
            <v>54942</v>
          </cell>
        </row>
        <row r="261">
          <cell r="C261" t="str">
            <v>B04005</v>
          </cell>
          <cell r="D261" t="str">
            <v>B.4.A)  Affitti passivi</v>
          </cell>
          <cell r="E261" t="str">
            <v>2008</v>
          </cell>
          <cell r="F261" t="str">
            <v>C</v>
          </cell>
          <cell r="G261">
            <v>0</v>
          </cell>
          <cell r="H261">
            <v>0</v>
          </cell>
          <cell r="I261">
            <v>517</v>
          </cell>
          <cell r="L261">
            <v>213</v>
          </cell>
          <cell r="O261">
            <v>1267</v>
          </cell>
          <cell r="R261">
            <v>177</v>
          </cell>
          <cell r="U261">
            <v>456</v>
          </cell>
          <cell r="X261">
            <v>2172</v>
          </cell>
          <cell r="AA261">
            <v>883</v>
          </cell>
          <cell r="AD261">
            <v>486</v>
          </cell>
          <cell r="AG261">
            <v>463</v>
          </cell>
          <cell r="AJ261">
            <v>64</v>
          </cell>
          <cell r="AM261">
            <v>0</v>
          </cell>
          <cell r="AP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25</v>
          </cell>
          <cell r="BB261">
            <v>0</v>
          </cell>
          <cell r="BC261">
            <v>212</v>
          </cell>
          <cell r="BD261">
            <v>246</v>
          </cell>
          <cell r="BE261">
            <v>62</v>
          </cell>
          <cell r="BF261">
            <v>0</v>
          </cell>
          <cell r="BG261">
            <v>178</v>
          </cell>
          <cell r="BH261">
            <v>0</v>
          </cell>
          <cell r="BI261">
            <v>0</v>
          </cell>
          <cell r="BJ261">
            <v>0</v>
          </cell>
          <cell r="BK261">
            <v>7421</v>
          </cell>
          <cell r="BL261">
            <v>7421</v>
          </cell>
        </row>
        <row r="262">
          <cell r="C262" t="str">
            <v>B04010</v>
          </cell>
          <cell r="D262" t="str">
            <v>B.4.B)  Canoni di noleggio</v>
          </cell>
          <cell r="E262" t="str">
            <v>2008</v>
          </cell>
          <cell r="F262" t="str">
            <v>C</v>
          </cell>
          <cell r="G262">
            <v>0</v>
          </cell>
          <cell r="H262">
            <v>0</v>
          </cell>
          <cell r="I262">
            <v>1409</v>
          </cell>
          <cell r="L262">
            <v>388</v>
          </cell>
          <cell r="O262">
            <v>1326</v>
          </cell>
          <cell r="R262">
            <v>423</v>
          </cell>
          <cell r="U262">
            <v>4488</v>
          </cell>
          <cell r="X262">
            <v>2792</v>
          </cell>
          <cell r="AA262">
            <v>313</v>
          </cell>
          <cell r="AD262">
            <v>732</v>
          </cell>
          <cell r="AG262">
            <v>1034</v>
          </cell>
          <cell r="AJ262">
            <v>3043</v>
          </cell>
          <cell r="AM262">
            <v>1815</v>
          </cell>
          <cell r="AP262">
            <v>2312</v>
          </cell>
          <cell r="AS262">
            <v>15</v>
          </cell>
          <cell r="AT262">
            <v>959</v>
          </cell>
          <cell r="AU262">
            <v>180</v>
          </cell>
          <cell r="AV262">
            <v>2</v>
          </cell>
          <cell r="AW262">
            <v>410</v>
          </cell>
          <cell r="AX262">
            <v>1061</v>
          </cell>
          <cell r="AY262">
            <v>591</v>
          </cell>
          <cell r="AZ262">
            <v>82</v>
          </cell>
          <cell r="BA262">
            <v>280</v>
          </cell>
          <cell r="BB262">
            <v>891</v>
          </cell>
          <cell r="BC262">
            <v>526</v>
          </cell>
          <cell r="BD262">
            <v>843</v>
          </cell>
          <cell r="BE262">
            <v>515</v>
          </cell>
          <cell r="BF262">
            <v>1188</v>
          </cell>
          <cell r="BG262">
            <v>7335</v>
          </cell>
          <cell r="BH262">
            <v>87</v>
          </cell>
          <cell r="BI262">
            <v>268</v>
          </cell>
          <cell r="BJ262">
            <v>369</v>
          </cell>
          <cell r="BK262">
            <v>35678</v>
          </cell>
          <cell r="BL262">
            <v>35677</v>
          </cell>
        </row>
        <row r="263">
          <cell r="C263" t="str">
            <v>B04015</v>
          </cell>
          <cell r="D263" t="str">
            <v>B.4.B.1) Canoni di noleggio - area sanitaria</v>
          </cell>
          <cell r="E263" t="str">
            <v>2008</v>
          </cell>
          <cell r="F263" t="str">
            <v>C</v>
          </cell>
          <cell r="G263">
            <v>0</v>
          </cell>
          <cell r="H263">
            <v>0</v>
          </cell>
          <cell r="I263">
            <v>1148</v>
          </cell>
          <cell r="L263">
            <v>354</v>
          </cell>
          <cell r="O263">
            <v>926</v>
          </cell>
          <cell r="R263">
            <v>252</v>
          </cell>
          <cell r="U263">
            <v>2660</v>
          </cell>
          <cell r="X263">
            <v>1629</v>
          </cell>
          <cell r="AA263">
            <v>221</v>
          </cell>
          <cell r="AD263">
            <v>294</v>
          </cell>
          <cell r="AG263">
            <v>878</v>
          </cell>
          <cell r="AJ263">
            <v>3022</v>
          </cell>
          <cell r="AM263">
            <v>1338</v>
          </cell>
          <cell r="AP263">
            <v>2258</v>
          </cell>
          <cell r="AS263">
            <v>15</v>
          </cell>
          <cell r="AT263">
            <v>865</v>
          </cell>
          <cell r="AU263">
            <v>168</v>
          </cell>
          <cell r="AV263">
            <v>0</v>
          </cell>
          <cell r="AW263">
            <v>390</v>
          </cell>
          <cell r="AX263">
            <v>1054</v>
          </cell>
          <cell r="AY263">
            <v>510</v>
          </cell>
          <cell r="AZ263">
            <v>62</v>
          </cell>
          <cell r="BA263">
            <v>237</v>
          </cell>
          <cell r="BB263">
            <v>751</v>
          </cell>
          <cell r="BC263">
            <v>490</v>
          </cell>
          <cell r="BD263">
            <v>819</v>
          </cell>
          <cell r="BE263">
            <v>434</v>
          </cell>
          <cell r="BF263">
            <v>1178</v>
          </cell>
          <cell r="BG263">
            <v>6965</v>
          </cell>
          <cell r="BH263">
            <v>87</v>
          </cell>
          <cell r="BI263">
            <v>150</v>
          </cell>
          <cell r="BJ263">
            <v>369</v>
          </cell>
          <cell r="BK263">
            <v>29524</v>
          </cell>
          <cell r="BL263">
            <v>29524</v>
          </cell>
        </row>
        <row r="264">
          <cell r="C264" t="str">
            <v>B04020</v>
          </cell>
          <cell r="D264" t="str">
            <v>B.4.B.2) Canoni di noleggio - area non sanitaria</v>
          </cell>
          <cell r="E264" t="str">
            <v>2008</v>
          </cell>
          <cell r="F264" t="str">
            <v>C</v>
          </cell>
          <cell r="G264">
            <v>0</v>
          </cell>
          <cell r="H264">
            <v>0</v>
          </cell>
          <cell r="I264">
            <v>261</v>
          </cell>
          <cell r="L264">
            <v>34</v>
          </cell>
          <cell r="O264">
            <v>400</v>
          </cell>
          <cell r="R264">
            <v>171</v>
          </cell>
          <cell r="U264">
            <v>1828</v>
          </cell>
          <cell r="X264">
            <v>1163</v>
          </cell>
          <cell r="AA264">
            <v>92</v>
          </cell>
          <cell r="AD264">
            <v>438</v>
          </cell>
          <cell r="AG264">
            <v>156</v>
          </cell>
          <cell r="AJ264">
            <v>21</v>
          </cell>
          <cell r="AM264">
            <v>477</v>
          </cell>
          <cell r="AP264">
            <v>54</v>
          </cell>
          <cell r="AS264">
            <v>0</v>
          </cell>
          <cell r="AT264">
            <v>94</v>
          </cell>
          <cell r="AU264">
            <v>12</v>
          </cell>
          <cell r="AV264">
            <v>2</v>
          </cell>
          <cell r="AW264">
            <v>20</v>
          </cell>
          <cell r="AX264">
            <v>7</v>
          </cell>
          <cell r="AY264">
            <v>81</v>
          </cell>
          <cell r="AZ264">
            <v>20</v>
          </cell>
          <cell r="BA264">
            <v>43</v>
          </cell>
          <cell r="BB264">
            <v>140</v>
          </cell>
          <cell r="BC264">
            <v>36</v>
          </cell>
          <cell r="BD264">
            <v>24</v>
          </cell>
          <cell r="BE264">
            <v>81</v>
          </cell>
          <cell r="BF264">
            <v>10</v>
          </cell>
          <cell r="BG264">
            <v>370</v>
          </cell>
          <cell r="BH264">
            <v>0</v>
          </cell>
          <cell r="BI264">
            <v>118</v>
          </cell>
          <cell r="BJ264">
            <v>0</v>
          </cell>
          <cell r="BK264">
            <v>6154</v>
          </cell>
          <cell r="BL264">
            <v>6153</v>
          </cell>
        </row>
        <row r="265">
          <cell r="C265" t="str">
            <v>B04025</v>
          </cell>
          <cell r="D265" t="str">
            <v>B.4.C)  Canoni di leasing</v>
          </cell>
          <cell r="E265" t="str">
            <v>2008</v>
          </cell>
          <cell r="F265" t="str">
            <v>C</v>
          </cell>
          <cell r="G265">
            <v>0</v>
          </cell>
          <cell r="H265">
            <v>0</v>
          </cell>
          <cell r="I265">
            <v>2095</v>
          </cell>
          <cell r="L265">
            <v>2</v>
          </cell>
          <cell r="O265">
            <v>2729</v>
          </cell>
          <cell r="R265">
            <v>294</v>
          </cell>
          <cell r="U265">
            <v>0</v>
          </cell>
          <cell r="X265">
            <v>0</v>
          </cell>
          <cell r="AA265">
            <v>972</v>
          </cell>
          <cell r="AD265">
            <v>163</v>
          </cell>
          <cell r="AG265">
            <v>1</v>
          </cell>
          <cell r="AJ265">
            <v>679</v>
          </cell>
          <cell r="AM265">
            <v>17</v>
          </cell>
          <cell r="AP265">
            <v>274</v>
          </cell>
          <cell r="AS265">
            <v>14</v>
          </cell>
          <cell r="AT265">
            <v>208</v>
          </cell>
          <cell r="AU265">
            <v>165</v>
          </cell>
          <cell r="AV265">
            <v>1136</v>
          </cell>
          <cell r="AW265">
            <v>0</v>
          </cell>
          <cell r="AX265">
            <v>226</v>
          </cell>
          <cell r="AY265">
            <v>157</v>
          </cell>
          <cell r="AZ265">
            <v>8</v>
          </cell>
          <cell r="BA265">
            <v>260</v>
          </cell>
          <cell r="BB265">
            <v>58</v>
          </cell>
          <cell r="BC265">
            <v>889</v>
          </cell>
          <cell r="BD265">
            <v>278</v>
          </cell>
          <cell r="BE265">
            <v>321</v>
          </cell>
          <cell r="BF265">
            <v>267</v>
          </cell>
          <cell r="BG265">
            <v>85</v>
          </cell>
          <cell r="BH265">
            <v>0</v>
          </cell>
          <cell r="BI265">
            <v>243</v>
          </cell>
          <cell r="BJ265">
            <v>34</v>
          </cell>
          <cell r="BK265">
            <v>11575</v>
          </cell>
          <cell r="BL265">
            <v>11575</v>
          </cell>
        </row>
        <row r="266">
          <cell r="C266" t="str">
            <v>B04030</v>
          </cell>
          <cell r="D266" t="str">
            <v>B.4.C.1) Canoni di leasing - area sanitaria</v>
          </cell>
          <cell r="E266" t="str">
            <v>2008</v>
          </cell>
          <cell r="F266" t="str">
            <v>C</v>
          </cell>
          <cell r="G266">
            <v>0</v>
          </cell>
          <cell r="H266">
            <v>0</v>
          </cell>
          <cell r="I266">
            <v>2095</v>
          </cell>
          <cell r="L266">
            <v>0</v>
          </cell>
          <cell r="O266">
            <v>2686</v>
          </cell>
          <cell r="R266">
            <v>45</v>
          </cell>
          <cell r="U266">
            <v>0</v>
          </cell>
          <cell r="X266">
            <v>0</v>
          </cell>
          <cell r="AA266">
            <v>782</v>
          </cell>
          <cell r="AD266">
            <v>145</v>
          </cell>
          <cell r="AG266">
            <v>1</v>
          </cell>
          <cell r="AJ266">
            <v>676</v>
          </cell>
          <cell r="AM266">
            <v>17</v>
          </cell>
          <cell r="AP266">
            <v>274</v>
          </cell>
          <cell r="AS266">
            <v>0</v>
          </cell>
          <cell r="AT266">
            <v>208</v>
          </cell>
          <cell r="AU266">
            <v>165</v>
          </cell>
          <cell r="AV266">
            <v>1089</v>
          </cell>
          <cell r="AW266">
            <v>0</v>
          </cell>
          <cell r="AX266">
            <v>0</v>
          </cell>
          <cell r="AY266">
            <v>101</v>
          </cell>
          <cell r="AZ266">
            <v>4</v>
          </cell>
          <cell r="BA266">
            <v>19</v>
          </cell>
          <cell r="BB266">
            <v>0</v>
          </cell>
          <cell r="BC266">
            <v>889</v>
          </cell>
          <cell r="BD266">
            <v>278</v>
          </cell>
          <cell r="BE266">
            <v>202</v>
          </cell>
          <cell r="BF266">
            <v>267</v>
          </cell>
          <cell r="BG266">
            <v>85</v>
          </cell>
          <cell r="BH266">
            <v>0</v>
          </cell>
          <cell r="BI266">
            <v>243</v>
          </cell>
          <cell r="BJ266">
            <v>0</v>
          </cell>
          <cell r="BK266">
            <v>10271</v>
          </cell>
          <cell r="BL266">
            <v>10271</v>
          </cell>
        </row>
        <row r="267">
          <cell r="C267" t="str">
            <v>B04035</v>
          </cell>
          <cell r="D267" t="str">
            <v>B.4.C.2) Canoni di leasing - area non sanitaria</v>
          </cell>
          <cell r="E267" t="str">
            <v>2008</v>
          </cell>
          <cell r="F267" t="str">
            <v>C</v>
          </cell>
          <cell r="G267">
            <v>0</v>
          </cell>
          <cell r="H267">
            <v>0</v>
          </cell>
          <cell r="I267">
            <v>0</v>
          </cell>
          <cell r="L267">
            <v>2</v>
          </cell>
          <cell r="O267">
            <v>43</v>
          </cell>
          <cell r="R267">
            <v>249</v>
          </cell>
          <cell r="U267">
            <v>0</v>
          </cell>
          <cell r="X267">
            <v>0</v>
          </cell>
          <cell r="AA267">
            <v>190</v>
          </cell>
          <cell r="AD267">
            <v>18</v>
          </cell>
          <cell r="AG267">
            <v>0</v>
          </cell>
          <cell r="AJ267">
            <v>3</v>
          </cell>
          <cell r="AM267">
            <v>0</v>
          </cell>
          <cell r="AP267">
            <v>0</v>
          </cell>
          <cell r="AS267">
            <v>14</v>
          </cell>
          <cell r="AT267">
            <v>0</v>
          </cell>
          <cell r="AU267">
            <v>0</v>
          </cell>
          <cell r="AV267">
            <v>47</v>
          </cell>
          <cell r="AW267">
            <v>0</v>
          </cell>
          <cell r="AX267">
            <v>226</v>
          </cell>
          <cell r="AY267">
            <v>56</v>
          </cell>
          <cell r="AZ267">
            <v>4</v>
          </cell>
          <cell r="BA267">
            <v>241</v>
          </cell>
          <cell r="BB267">
            <v>58</v>
          </cell>
          <cell r="BC267">
            <v>0</v>
          </cell>
          <cell r="BD267">
            <v>0</v>
          </cell>
          <cell r="BE267">
            <v>119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34</v>
          </cell>
          <cell r="BK267">
            <v>1304</v>
          </cell>
          <cell r="BL267">
            <v>1304</v>
          </cell>
        </row>
        <row r="268">
          <cell r="C268" t="str">
            <v>B04040</v>
          </cell>
          <cell r="D268" t="str">
            <v>B.4.D)  Locazioni e noleggi da Asl-Ao della Regione</v>
          </cell>
          <cell r="E268" t="str">
            <v>2008</v>
          </cell>
          <cell r="F268" t="str">
            <v>C</v>
          </cell>
          <cell r="G268">
            <v>0</v>
          </cell>
          <cell r="H268">
            <v>0</v>
          </cell>
          <cell r="I268">
            <v>0</v>
          </cell>
          <cell r="L268">
            <v>0</v>
          </cell>
          <cell r="O268">
            <v>269</v>
          </cell>
          <cell r="R268">
            <v>0</v>
          </cell>
          <cell r="U268">
            <v>0</v>
          </cell>
          <cell r="X268">
            <v>0</v>
          </cell>
          <cell r="AA268">
            <v>0</v>
          </cell>
          <cell r="AD268">
            <v>0</v>
          </cell>
          <cell r="AG268">
            <v>0</v>
          </cell>
          <cell r="AJ268">
            <v>0</v>
          </cell>
          <cell r="AM268">
            <v>0</v>
          </cell>
          <cell r="AP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269</v>
          </cell>
        </row>
        <row r="269">
          <cell r="C269" t="str">
            <v>B05089</v>
          </cell>
          <cell r="D269" t="str">
            <v>Totale Costo del personale</v>
          </cell>
          <cell r="E269" t="str">
            <v>2008</v>
          </cell>
          <cell r="F269" t="str">
            <v>C</v>
          </cell>
          <cell r="G269">
            <v>0</v>
          </cell>
          <cell r="H269">
            <v>467</v>
          </cell>
          <cell r="I269">
            <v>122384</v>
          </cell>
          <cell r="L269">
            <v>80786</v>
          </cell>
          <cell r="O269">
            <v>236531</v>
          </cell>
          <cell r="R269">
            <v>80995</v>
          </cell>
          <cell r="U269">
            <v>277760</v>
          </cell>
          <cell r="X269">
            <v>333687</v>
          </cell>
          <cell r="AA269">
            <v>138312</v>
          </cell>
          <cell r="AD269">
            <v>129057</v>
          </cell>
          <cell r="AG269">
            <v>152784</v>
          </cell>
          <cell r="AJ269">
            <v>181980</v>
          </cell>
          <cell r="AM269">
            <v>119550</v>
          </cell>
          <cell r="AP269">
            <v>131488</v>
          </cell>
          <cell r="AS269">
            <v>54374</v>
          </cell>
          <cell r="AT269">
            <v>75587</v>
          </cell>
          <cell r="AU269">
            <v>64197</v>
          </cell>
          <cell r="AV269">
            <v>88991</v>
          </cell>
          <cell r="AW269">
            <v>41980</v>
          </cell>
          <cell r="AX269">
            <v>50054</v>
          </cell>
          <cell r="AY269">
            <v>41583</v>
          </cell>
          <cell r="AZ269">
            <v>26982</v>
          </cell>
          <cell r="BA269">
            <v>42315</v>
          </cell>
          <cell r="BB269">
            <v>64277</v>
          </cell>
          <cell r="BC269">
            <v>54717</v>
          </cell>
          <cell r="BD269">
            <v>58381</v>
          </cell>
          <cell r="BE269">
            <v>48843</v>
          </cell>
          <cell r="BF269">
            <v>29604</v>
          </cell>
          <cell r="BG269">
            <v>98144</v>
          </cell>
          <cell r="BH269">
            <v>88658</v>
          </cell>
          <cell r="BI269">
            <v>46906</v>
          </cell>
          <cell r="BJ269">
            <v>10050</v>
          </cell>
          <cell r="BK269">
            <v>2971424</v>
          </cell>
          <cell r="BL269">
            <v>2971424</v>
          </cell>
        </row>
        <row r="270">
          <cell r="C270" t="str">
            <v>B05000</v>
          </cell>
          <cell r="D270" t="str">
            <v>B.5)   Personale del ruolo sanitario</v>
          </cell>
          <cell r="E270" t="str">
            <v>2008</v>
          </cell>
          <cell r="F270" t="str">
            <v>C</v>
          </cell>
          <cell r="G270">
            <v>0</v>
          </cell>
          <cell r="H270">
            <v>0</v>
          </cell>
          <cell r="I270">
            <v>94369</v>
          </cell>
          <cell r="L270">
            <v>61538</v>
          </cell>
          <cell r="O270">
            <v>191278</v>
          </cell>
          <cell r="R270">
            <v>63100</v>
          </cell>
          <cell r="U270">
            <v>226731</v>
          </cell>
          <cell r="X270">
            <v>251554</v>
          </cell>
          <cell r="AA270">
            <v>108372</v>
          </cell>
          <cell r="AD270">
            <v>101655</v>
          </cell>
          <cell r="AG270">
            <v>116480</v>
          </cell>
          <cell r="AJ270">
            <v>155713</v>
          </cell>
          <cell r="AM270">
            <v>99416</v>
          </cell>
          <cell r="AP270">
            <v>108099</v>
          </cell>
          <cell r="AS270">
            <v>43132</v>
          </cell>
          <cell r="AT270">
            <v>68632</v>
          </cell>
          <cell r="AU270">
            <v>55552</v>
          </cell>
          <cell r="AV270">
            <v>69167</v>
          </cell>
          <cell r="AW270">
            <v>33383</v>
          </cell>
          <cell r="AX270">
            <v>38892</v>
          </cell>
          <cell r="AY270">
            <v>32756</v>
          </cell>
          <cell r="AZ270">
            <v>22141</v>
          </cell>
          <cell r="BA270">
            <v>35946</v>
          </cell>
          <cell r="BB270">
            <v>53965</v>
          </cell>
          <cell r="BC270">
            <v>45176</v>
          </cell>
          <cell r="BD270">
            <v>48767</v>
          </cell>
          <cell r="BE270">
            <v>38458</v>
          </cell>
          <cell r="BF270">
            <v>24796</v>
          </cell>
          <cell r="BG270">
            <v>78282</v>
          </cell>
          <cell r="BH270">
            <v>77426</v>
          </cell>
          <cell r="BI270">
            <v>41865</v>
          </cell>
          <cell r="BJ270">
            <v>8622</v>
          </cell>
          <cell r="BK270">
            <v>2395263</v>
          </cell>
          <cell r="BL270">
            <v>2395263</v>
          </cell>
        </row>
        <row r="271">
          <cell r="C271" t="str">
            <v>B05005</v>
          </cell>
          <cell r="D271" t="str">
            <v>B.5.A) Costo del personale dirigente ruolo sanitario</v>
          </cell>
          <cell r="E271" t="str">
            <v>2008</v>
          </cell>
          <cell r="F271" t="str">
            <v>C</v>
          </cell>
          <cell r="G271">
            <v>0</v>
          </cell>
          <cell r="H271">
            <v>0</v>
          </cell>
          <cell r="I271">
            <v>57194</v>
          </cell>
          <cell r="L271">
            <v>36118</v>
          </cell>
          <cell r="O271">
            <v>126830</v>
          </cell>
          <cell r="R271">
            <v>41088</v>
          </cell>
          <cell r="U271">
            <v>135161</v>
          </cell>
          <cell r="X271">
            <v>162722</v>
          </cell>
          <cell r="AA271">
            <v>58744</v>
          </cell>
          <cell r="AD271">
            <v>59860</v>
          </cell>
          <cell r="AG271">
            <v>71645</v>
          </cell>
          <cell r="AJ271">
            <v>80825</v>
          </cell>
          <cell r="AM271">
            <v>57317</v>
          </cell>
          <cell r="AP271">
            <v>56972</v>
          </cell>
          <cell r="AS271">
            <v>21618</v>
          </cell>
          <cell r="AT271">
            <v>39196</v>
          </cell>
          <cell r="AU271">
            <v>33383</v>
          </cell>
          <cell r="AV271">
            <v>40700</v>
          </cell>
          <cell r="AW271">
            <v>16381</v>
          </cell>
          <cell r="AX271">
            <v>20580</v>
          </cell>
          <cell r="AY271">
            <v>17375</v>
          </cell>
          <cell r="AZ271">
            <v>11919</v>
          </cell>
          <cell r="BA271">
            <v>21226</v>
          </cell>
          <cell r="BB271">
            <v>29443</v>
          </cell>
          <cell r="BC271">
            <v>22352</v>
          </cell>
          <cell r="BD271">
            <v>24232</v>
          </cell>
          <cell r="BE271">
            <v>21225</v>
          </cell>
          <cell r="BF271">
            <v>14254</v>
          </cell>
          <cell r="BG271">
            <v>50955</v>
          </cell>
          <cell r="BH271">
            <v>49870</v>
          </cell>
          <cell r="BI271">
            <v>22033</v>
          </cell>
          <cell r="BJ271">
            <v>3709</v>
          </cell>
          <cell r="BK271">
            <v>1404927</v>
          </cell>
          <cell r="BL271">
            <v>1404927</v>
          </cell>
        </row>
        <row r="272">
          <cell r="C272" t="str">
            <v>B05010</v>
          </cell>
          <cell r="D272" t="str">
            <v>B.5.A.1) Costo del personale dirigente medico</v>
          </cell>
          <cell r="E272" t="str">
            <v>2008</v>
          </cell>
          <cell r="F272" t="str">
            <v>C</v>
          </cell>
          <cell r="G272">
            <v>0</v>
          </cell>
          <cell r="H272">
            <v>0</v>
          </cell>
          <cell r="I272">
            <v>52682</v>
          </cell>
          <cell r="L272">
            <v>32521</v>
          </cell>
          <cell r="O272">
            <v>108557</v>
          </cell>
          <cell r="R272">
            <v>37031</v>
          </cell>
          <cell r="U272">
            <v>122963</v>
          </cell>
          <cell r="X272">
            <v>133234</v>
          </cell>
          <cell r="AA272">
            <v>51323</v>
          </cell>
          <cell r="AD272">
            <v>51691</v>
          </cell>
          <cell r="AG272">
            <v>63796</v>
          </cell>
          <cell r="AJ272">
            <v>76743</v>
          </cell>
          <cell r="AM272">
            <v>54646</v>
          </cell>
          <cell r="AP272">
            <v>54407</v>
          </cell>
          <cell r="AS272">
            <v>19857</v>
          </cell>
          <cell r="AT272">
            <v>37950</v>
          </cell>
          <cell r="AU272">
            <v>31190</v>
          </cell>
          <cell r="AV272">
            <v>38785</v>
          </cell>
          <cell r="AW272">
            <v>15967</v>
          </cell>
          <cell r="AX272">
            <v>18876</v>
          </cell>
          <cell r="AY272">
            <v>16390</v>
          </cell>
          <cell r="AZ272">
            <v>11338</v>
          </cell>
          <cell r="BA272">
            <v>19637</v>
          </cell>
          <cell r="BB272">
            <v>26883</v>
          </cell>
          <cell r="BC272">
            <v>21357</v>
          </cell>
          <cell r="BD272">
            <v>22871</v>
          </cell>
          <cell r="BE272">
            <v>20220</v>
          </cell>
          <cell r="BF272">
            <v>13582</v>
          </cell>
          <cell r="BG272">
            <v>46079</v>
          </cell>
          <cell r="BH272">
            <v>41696</v>
          </cell>
          <cell r="BI272">
            <v>20416</v>
          </cell>
          <cell r="BJ272">
            <v>3499</v>
          </cell>
          <cell r="BK272">
            <v>1266187</v>
          </cell>
          <cell r="BL272">
            <v>1266187</v>
          </cell>
        </row>
        <row r="273">
          <cell r="C273" t="str">
            <v>B05015</v>
          </cell>
          <cell r="D273" t="str">
            <v>B.5.A.2) Costo del personale dirigente non medico</v>
          </cell>
          <cell r="E273" t="str">
            <v>2008</v>
          </cell>
          <cell r="F273" t="str">
            <v>C</v>
          </cell>
          <cell r="G273">
            <v>0</v>
          </cell>
          <cell r="H273">
            <v>0</v>
          </cell>
          <cell r="I273">
            <v>4512</v>
          </cell>
          <cell r="L273">
            <v>3597</v>
          </cell>
          <cell r="O273">
            <v>18273</v>
          </cell>
          <cell r="R273">
            <v>4057</v>
          </cell>
          <cell r="U273">
            <v>12198</v>
          </cell>
          <cell r="X273">
            <v>29488</v>
          </cell>
          <cell r="AA273">
            <v>7421</v>
          </cell>
          <cell r="AD273">
            <v>8169</v>
          </cell>
          <cell r="AG273">
            <v>7849</v>
          </cell>
          <cell r="AJ273">
            <v>4082</v>
          </cell>
          <cell r="AM273">
            <v>2671</v>
          </cell>
          <cell r="AP273">
            <v>2565</v>
          </cell>
          <cell r="AS273">
            <v>1761</v>
          </cell>
          <cell r="AT273">
            <v>1246</v>
          </cell>
          <cell r="AU273">
            <v>2193</v>
          </cell>
          <cell r="AV273">
            <v>1915</v>
          </cell>
          <cell r="AW273">
            <v>414</v>
          </cell>
          <cell r="AX273">
            <v>1704</v>
          </cell>
          <cell r="AY273">
            <v>985</v>
          </cell>
          <cell r="AZ273">
            <v>581</v>
          </cell>
          <cell r="BA273">
            <v>1589</v>
          </cell>
          <cell r="BB273">
            <v>2560</v>
          </cell>
          <cell r="BC273">
            <v>995</v>
          </cell>
          <cell r="BD273">
            <v>1361</v>
          </cell>
          <cell r="BE273">
            <v>1005</v>
          </cell>
          <cell r="BF273">
            <v>672</v>
          </cell>
          <cell r="BG273">
            <v>4876</v>
          </cell>
          <cell r="BH273">
            <v>8174</v>
          </cell>
          <cell r="BI273">
            <v>1617</v>
          </cell>
          <cell r="BJ273">
            <v>210</v>
          </cell>
          <cell r="BK273">
            <v>138740</v>
          </cell>
          <cell r="BL273">
            <v>138740</v>
          </cell>
        </row>
        <row r="274">
          <cell r="C274" t="str">
            <v>B05020</v>
          </cell>
          <cell r="D274" t="str">
            <v>B.5.B) Costo del personale comparto ruolo sanitario</v>
          </cell>
          <cell r="E274" t="str">
            <v>2008</v>
          </cell>
          <cell r="F274" t="str">
            <v>C</v>
          </cell>
          <cell r="G274">
            <v>0</v>
          </cell>
          <cell r="H274">
            <v>0</v>
          </cell>
          <cell r="I274">
            <v>37175</v>
          </cell>
          <cell r="L274">
            <v>25420</v>
          </cell>
          <cell r="O274">
            <v>64448</v>
          </cell>
          <cell r="R274">
            <v>22012</v>
          </cell>
          <cell r="U274">
            <v>91570</v>
          </cell>
          <cell r="X274">
            <v>88832</v>
          </cell>
          <cell r="AA274">
            <v>49628</v>
          </cell>
          <cell r="AD274">
            <v>41795</v>
          </cell>
          <cell r="AG274">
            <v>44835</v>
          </cell>
          <cell r="AJ274">
            <v>74888</v>
          </cell>
          <cell r="AM274">
            <v>42099</v>
          </cell>
          <cell r="AP274">
            <v>51127</v>
          </cell>
          <cell r="AS274">
            <v>21514</v>
          </cell>
          <cell r="AT274">
            <v>29436</v>
          </cell>
          <cell r="AU274">
            <v>22169</v>
          </cell>
          <cell r="AV274">
            <v>28467</v>
          </cell>
          <cell r="AW274">
            <v>17002</v>
          </cell>
          <cell r="AX274">
            <v>18312</v>
          </cell>
          <cell r="AY274">
            <v>15381</v>
          </cell>
          <cell r="AZ274">
            <v>10222</v>
          </cell>
          <cell r="BA274">
            <v>14720</v>
          </cell>
          <cell r="BB274">
            <v>24522</v>
          </cell>
          <cell r="BC274">
            <v>22824</v>
          </cell>
          <cell r="BD274">
            <v>24535</v>
          </cell>
          <cell r="BE274">
            <v>17233</v>
          </cell>
          <cell r="BF274">
            <v>10542</v>
          </cell>
          <cell r="BG274">
            <v>27327</v>
          </cell>
          <cell r="BH274">
            <v>27556</v>
          </cell>
          <cell r="BI274">
            <v>19832</v>
          </cell>
          <cell r="BJ274">
            <v>4913</v>
          </cell>
          <cell r="BK274">
            <v>990336</v>
          </cell>
          <cell r="BL274">
            <v>990336</v>
          </cell>
        </row>
        <row r="275">
          <cell r="C275" t="str">
            <v>B06000</v>
          </cell>
          <cell r="D275" t="str">
            <v>B.6)   Personale del ruolo professionale</v>
          </cell>
          <cell r="E275" t="str">
            <v>2008</v>
          </cell>
          <cell r="F275" t="str">
            <v>C</v>
          </cell>
          <cell r="G275">
            <v>0</v>
          </cell>
          <cell r="H275">
            <v>0</v>
          </cell>
          <cell r="I275">
            <v>278</v>
          </cell>
          <cell r="L275">
            <v>184</v>
          </cell>
          <cell r="O275">
            <v>1276</v>
          </cell>
          <cell r="R275">
            <v>271</v>
          </cell>
          <cell r="U275">
            <v>555</v>
          </cell>
          <cell r="X275">
            <v>1637</v>
          </cell>
          <cell r="AA275">
            <v>571</v>
          </cell>
          <cell r="AD275">
            <v>228</v>
          </cell>
          <cell r="AG275">
            <v>364</v>
          </cell>
          <cell r="AJ275">
            <v>620</v>
          </cell>
          <cell r="AM275">
            <v>198</v>
          </cell>
          <cell r="AP275">
            <v>418</v>
          </cell>
          <cell r="AS275">
            <v>0</v>
          </cell>
          <cell r="AT275">
            <v>422</v>
          </cell>
          <cell r="AU275">
            <v>196</v>
          </cell>
          <cell r="AV275">
            <v>338</v>
          </cell>
          <cell r="AW275">
            <v>29</v>
          </cell>
          <cell r="AX275">
            <v>245</v>
          </cell>
          <cell r="AY275">
            <v>373</v>
          </cell>
          <cell r="AZ275">
            <v>102</v>
          </cell>
          <cell r="BA275">
            <v>0</v>
          </cell>
          <cell r="BB275">
            <v>172</v>
          </cell>
          <cell r="BC275">
            <v>226</v>
          </cell>
          <cell r="BD275">
            <v>133</v>
          </cell>
          <cell r="BE275">
            <v>256</v>
          </cell>
          <cell r="BF275">
            <v>197</v>
          </cell>
          <cell r="BG275">
            <v>514</v>
          </cell>
          <cell r="BH275">
            <v>37</v>
          </cell>
          <cell r="BI275">
            <v>214</v>
          </cell>
          <cell r="BJ275">
            <v>0</v>
          </cell>
          <cell r="BK275">
            <v>10054</v>
          </cell>
          <cell r="BL275">
            <v>10054</v>
          </cell>
        </row>
        <row r="276">
          <cell r="C276" t="str">
            <v>B06005</v>
          </cell>
          <cell r="D276" t="str">
            <v>B.6.A) Costo del personale dirigente ruolo professionale</v>
          </cell>
          <cell r="E276" t="str">
            <v>2008</v>
          </cell>
          <cell r="F276" t="str">
            <v>C</v>
          </cell>
          <cell r="G276">
            <v>0</v>
          </cell>
          <cell r="H276">
            <v>0</v>
          </cell>
          <cell r="I276">
            <v>199</v>
          </cell>
          <cell r="L276">
            <v>184</v>
          </cell>
          <cell r="O276">
            <v>1269</v>
          </cell>
          <cell r="R276">
            <v>271</v>
          </cell>
          <cell r="U276">
            <v>473</v>
          </cell>
          <cell r="X276">
            <v>1637</v>
          </cell>
          <cell r="AA276">
            <v>392</v>
          </cell>
          <cell r="AD276">
            <v>199</v>
          </cell>
          <cell r="AG276">
            <v>258</v>
          </cell>
          <cell r="AJ276">
            <v>477</v>
          </cell>
          <cell r="AM276">
            <v>198</v>
          </cell>
          <cell r="AP276">
            <v>295</v>
          </cell>
          <cell r="AS276">
            <v>0</v>
          </cell>
          <cell r="AT276">
            <v>422</v>
          </cell>
          <cell r="AU276">
            <v>196</v>
          </cell>
          <cell r="AV276">
            <v>259</v>
          </cell>
          <cell r="AW276">
            <v>0</v>
          </cell>
          <cell r="AX276">
            <v>212</v>
          </cell>
          <cell r="AY276">
            <v>311</v>
          </cell>
          <cell r="AZ276">
            <v>102</v>
          </cell>
          <cell r="BA276">
            <v>0</v>
          </cell>
          <cell r="BB276">
            <v>139</v>
          </cell>
          <cell r="BC276">
            <v>123</v>
          </cell>
          <cell r="BD276">
            <v>79</v>
          </cell>
          <cell r="BE276">
            <v>227</v>
          </cell>
          <cell r="BF276">
            <v>168</v>
          </cell>
          <cell r="BG276">
            <v>514</v>
          </cell>
          <cell r="BH276">
            <v>0</v>
          </cell>
          <cell r="BI276">
            <v>214</v>
          </cell>
          <cell r="BJ276">
            <v>0</v>
          </cell>
          <cell r="BK276">
            <v>8818</v>
          </cell>
          <cell r="BL276">
            <v>8818</v>
          </cell>
        </row>
        <row r="277">
          <cell r="C277" t="str">
            <v>B06010</v>
          </cell>
          <cell r="D277" t="str">
            <v>B.6.B) Costo del personale comparto ruolo professionale</v>
          </cell>
          <cell r="E277" t="str">
            <v>2008</v>
          </cell>
          <cell r="F277" t="str">
            <v>C</v>
          </cell>
          <cell r="G277">
            <v>0</v>
          </cell>
          <cell r="H277">
            <v>0</v>
          </cell>
          <cell r="I277">
            <v>79</v>
          </cell>
          <cell r="L277">
            <v>0</v>
          </cell>
          <cell r="O277">
            <v>7</v>
          </cell>
          <cell r="R277">
            <v>0</v>
          </cell>
          <cell r="U277">
            <v>82</v>
          </cell>
          <cell r="X277">
            <v>0</v>
          </cell>
          <cell r="AA277">
            <v>179</v>
          </cell>
          <cell r="AD277">
            <v>29</v>
          </cell>
          <cell r="AG277">
            <v>106</v>
          </cell>
          <cell r="AJ277">
            <v>143</v>
          </cell>
          <cell r="AM277">
            <v>0</v>
          </cell>
          <cell r="AP277">
            <v>123</v>
          </cell>
          <cell r="AS277">
            <v>0</v>
          </cell>
          <cell r="AT277">
            <v>0</v>
          </cell>
          <cell r="AU277">
            <v>0</v>
          </cell>
          <cell r="AV277">
            <v>79</v>
          </cell>
          <cell r="AW277">
            <v>29</v>
          </cell>
          <cell r="AX277">
            <v>33</v>
          </cell>
          <cell r="AY277">
            <v>62</v>
          </cell>
          <cell r="AZ277">
            <v>0</v>
          </cell>
          <cell r="BA277">
            <v>0</v>
          </cell>
          <cell r="BB277">
            <v>33</v>
          </cell>
          <cell r="BC277">
            <v>103</v>
          </cell>
          <cell r="BD277">
            <v>54</v>
          </cell>
          <cell r="BE277">
            <v>29</v>
          </cell>
          <cell r="BF277">
            <v>29</v>
          </cell>
          <cell r="BG277">
            <v>0</v>
          </cell>
          <cell r="BH277">
            <v>37</v>
          </cell>
          <cell r="BI277">
            <v>0</v>
          </cell>
          <cell r="BJ277">
            <v>0</v>
          </cell>
          <cell r="BK277">
            <v>1236</v>
          </cell>
          <cell r="BL277">
            <v>1236</v>
          </cell>
        </row>
        <row r="278">
          <cell r="C278" t="str">
            <v>B07000</v>
          </cell>
          <cell r="D278" t="str">
            <v>B.7)   Personale del ruolo tecnico</v>
          </cell>
          <cell r="E278" t="str">
            <v>2008</v>
          </cell>
          <cell r="F278" t="str">
            <v>C</v>
          </cell>
          <cell r="G278">
            <v>0</v>
          </cell>
          <cell r="H278">
            <v>0</v>
          </cell>
          <cell r="I278">
            <v>11693</v>
          </cell>
          <cell r="L278">
            <v>8630</v>
          </cell>
          <cell r="O278">
            <v>22089</v>
          </cell>
          <cell r="R278">
            <v>9418</v>
          </cell>
          <cell r="U278">
            <v>27300</v>
          </cell>
          <cell r="X278">
            <v>34487</v>
          </cell>
          <cell r="AA278">
            <v>15959</v>
          </cell>
          <cell r="AD278">
            <v>11255</v>
          </cell>
          <cell r="AG278">
            <v>19043</v>
          </cell>
          <cell r="AJ278">
            <v>16869</v>
          </cell>
          <cell r="AM278">
            <v>12263</v>
          </cell>
          <cell r="AP278">
            <v>16439</v>
          </cell>
          <cell r="AS278">
            <v>7338</v>
          </cell>
          <cell r="AT278">
            <v>2450</v>
          </cell>
          <cell r="AU278">
            <v>5352</v>
          </cell>
          <cell r="AV278">
            <v>11328</v>
          </cell>
          <cell r="AW278">
            <v>5788</v>
          </cell>
          <cell r="AX278">
            <v>6738</v>
          </cell>
          <cell r="AY278">
            <v>5938</v>
          </cell>
          <cell r="AZ278">
            <v>3011</v>
          </cell>
          <cell r="BA278">
            <v>4878</v>
          </cell>
          <cell r="BB278">
            <v>7622</v>
          </cell>
          <cell r="BC278">
            <v>6196</v>
          </cell>
          <cell r="BD278">
            <v>5572</v>
          </cell>
          <cell r="BE278">
            <v>6664</v>
          </cell>
          <cell r="BF278">
            <v>2336</v>
          </cell>
          <cell r="BG278">
            <v>13782</v>
          </cell>
          <cell r="BH278">
            <v>7799</v>
          </cell>
          <cell r="BI278">
            <v>2069</v>
          </cell>
          <cell r="BJ278">
            <v>1051</v>
          </cell>
          <cell r="BK278">
            <v>311357</v>
          </cell>
          <cell r="BL278">
            <v>311357</v>
          </cell>
        </row>
        <row r="279">
          <cell r="C279" t="str">
            <v>B07005</v>
          </cell>
          <cell r="D279" t="str">
            <v>B.7.A) Costo del personale dirigente ruolo tecnico</v>
          </cell>
          <cell r="E279" t="str">
            <v>2008</v>
          </cell>
          <cell r="F279" t="str">
            <v>C</v>
          </cell>
          <cell r="G279">
            <v>0</v>
          </cell>
          <cell r="H279">
            <v>0</v>
          </cell>
          <cell r="I279">
            <v>199</v>
          </cell>
          <cell r="L279">
            <v>306</v>
          </cell>
          <cell r="O279">
            <v>1886</v>
          </cell>
          <cell r="R279">
            <v>265</v>
          </cell>
          <cell r="U279">
            <v>713</v>
          </cell>
          <cell r="X279">
            <v>1458</v>
          </cell>
          <cell r="AA279">
            <v>512</v>
          </cell>
          <cell r="AD279">
            <v>556</v>
          </cell>
          <cell r="AG279">
            <v>488</v>
          </cell>
          <cell r="AJ279">
            <v>138</v>
          </cell>
          <cell r="AM279">
            <v>181</v>
          </cell>
          <cell r="AP279">
            <v>105</v>
          </cell>
          <cell r="AS279">
            <v>0</v>
          </cell>
          <cell r="AT279">
            <v>72</v>
          </cell>
          <cell r="AU279">
            <v>84</v>
          </cell>
          <cell r="AV279">
            <v>0</v>
          </cell>
          <cell r="AW279">
            <v>0</v>
          </cell>
          <cell r="AX279">
            <v>0</v>
          </cell>
          <cell r="AY279">
            <v>58</v>
          </cell>
          <cell r="AZ279">
            <v>0</v>
          </cell>
          <cell r="BA279">
            <v>0</v>
          </cell>
          <cell r="BB279">
            <v>263</v>
          </cell>
          <cell r="BC279">
            <v>60</v>
          </cell>
          <cell r="BD279">
            <v>0</v>
          </cell>
          <cell r="BE279">
            <v>145</v>
          </cell>
          <cell r="BF279">
            <v>103</v>
          </cell>
          <cell r="BG279">
            <v>3807</v>
          </cell>
          <cell r="BH279">
            <v>123</v>
          </cell>
          <cell r="BI279">
            <v>0</v>
          </cell>
          <cell r="BJ279">
            <v>0</v>
          </cell>
          <cell r="BK279">
            <v>11522</v>
          </cell>
          <cell r="BL279">
            <v>11522</v>
          </cell>
        </row>
        <row r="280">
          <cell r="C280" t="str">
            <v>B07010</v>
          </cell>
          <cell r="D280" t="str">
            <v>B.7.B) Costo del personale comparto ruolo tecnico</v>
          </cell>
          <cell r="E280" t="str">
            <v>2008</v>
          </cell>
          <cell r="F280" t="str">
            <v>C</v>
          </cell>
          <cell r="G280">
            <v>0</v>
          </cell>
          <cell r="H280">
            <v>0</v>
          </cell>
          <cell r="I280">
            <v>11494</v>
          </cell>
          <cell r="L280">
            <v>8324</v>
          </cell>
          <cell r="O280">
            <v>20203</v>
          </cell>
          <cell r="R280">
            <v>9153</v>
          </cell>
          <cell r="U280">
            <v>26587</v>
          </cell>
          <cell r="X280">
            <v>33029</v>
          </cell>
          <cell r="AA280">
            <v>15447</v>
          </cell>
          <cell r="AD280">
            <v>10699</v>
          </cell>
          <cell r="AG280">
            <v>18555</v>
          </cell>
          <cell r="AJ280">
            <v>16731</v>
          </cell>
          <cell r="AM280">
            <v>12082</v>
          </cell>
          <cell r="AP280">
            <v>16334</v>
          </cell>
          <cell r="AS280">
            <v>7338</v>
          </cell>
          <cell r="AT280">
            <v>2378</v>
          </cell>
          <cell r="AU280">
            <v>5268</v>
          </cell>
          <cell r="AV280">
            <v>11328</v>
          </cell>
          <cell r="AW280">
            <v>5788</v>
          </cell>
          <cell r="AX280">
            <v>6738</v>
          </cell>
          <cell r="AY280">
            <v>5880</v>
          </cell>
          <cell r="AZ280">
            <v>3011</v>
          </cell>
          <cell r="BA280">
            <v>4878</v>
          </cell>
          <cell r="BB280">
            <v>7359</v>
          </cell>
          <cell r="BC280">
            <v>6136</v>
          </cell>
          <cell r="BD280">
            <v>5572</v>
          </cell>
          <cell r="BE280">
            <v>6519</v>
          </cell>
          <cell r="BF280">
            <v>2233</v>
          </cell>
          <cell r="BG280">
            <v>9975</v>
          </cell>
          <cell r="BH280">
            <v>7676</v>
          </cell>
          <cell r="BI280">
            <v>2069</v>
          </cell>
          <cell r="BJ280">
            <v>1051</v>
          </cell>
          <cell r="BK280">
            <v>299835</v>
          </cell>
          <cell r="BL280">
            <v>299835</v>
          </cell>
        </row>
        <row r="281">
          <cell r="C281" t="str">
            <v>B08000</v>
          </cell>
          <cell r="D281" t="str">
            <v>B.8)   Personale del ruolo amministrativo</v>
          </cell>
          <cell r="E281" t="str">
            <v>2008</v>
          </cell>
          <cell r="F281" t="str">
            <v>C</v>
          </cell>
          <cell r="G281">
            <v>0</v>
          </cell>
          <cell r="H281">
            <v>467</v>
          </cell>
          <cell r="I281">
            <v>16044</v>
          </cell>
          <cell r="L281">
            <v>10434</v>
          </cell>
          <cell r="O281">
            <v>21888</v>
          </cell>
          <cell r="R281">
            <v>8206</v>
          </cell>
          <cell r="U281">
            <v>23174</v>
          </cell>
          <cell r="X281">
            <v>46009</v>
          </cell>
          <cell r="AA281">
            <v>13410</v>
          </cell>
          <cell r="AD281">
            <v>15919</v>
          </cell>
          <cell r="AG281">
            <v>16897</v>
          </cell>
          <cell r="AJ281">
            <v>8778</v>
          </cell>
          <cell r="AM281">
            <v>7673</v>
          </cell>
          <cell r="AP281">
            <v>6532</v>
          </cell>
          <cell r="AS281">
            <v>3904</v>
          </cell>
          <cell r="AT281">
            <v>4083</v>
          </cell>
          <cell r="AU281">
            <v>3097</v>
          </cell>
          <cell r="AV281">
            <v>8158</v>
          </cell>
          <cell r="AW281">
            <v>2780</v>
          </cell>
          <cell r="AX281">
            <v>4179</v>
          </cell>
          <cell r="AY281">
            <v>2516</v>
          </cell>
          <cell r="AZ281">
            <v>1728</v>
          </cell>
          <cell r="BA281">
            <v>1491</v>
          </cell>
          <cell r="BB281">
            <v>2518</v>
          </cell>
          <cell r="BC281">
            <v>3119</v>
          </cell>
          <cell r="BD281">
            <v>3909</v>
          </cell>
          <cell r="BE281">
            <v>3465</v>
          </cell>
          <cell r="BF281">
            <v>2275</v>
          </cell>
          <cell r="BG281">
            <v>5566</v>
          </cell>
          <cell r="BH281">
            <v>3396</v>
          </cell>
          <cell r="BI281">
            <v>2758</v>
          </cell>
          <cell r="BJ281">
            <v>377</v>
          </cell>
          <cell r="BK281">
            <v>254750</v>
          </cell>
          <cell r="BL281">
            <v>254750</v>
          </cell>
        </row>
        <row r="282">
          <cell r="C282" t="str">
            <v>B08005</v>
          </cell>
          <cell r="D282" t="str">
            <v>B.8.A) Costo del personale dirigente ruolo amministrativo</v>
          </cell>
          <cell r="E282" t="str">
            <v>2008</v>
          </cell>
          <cell r="F282" t="str">
            <v>C</v>
          </cell>
          <cell r="G282">
            <v>0</v>
          </cell>
          <cell r="H282">
            <v>0</v>
          </cell>
          <cell r="I282">
            <v>1221</v>
          </cell>
          <cell r="L282">
            <v>942</v>
          </cell>
          <cell r="O282">
            <v>2496</v>
          </cell>
          <cell r="R282">
            <v>926</v>
          </cell>
          <cell r="U282">
            <v>1624</v>
          </cell>
          <cell r="X282">
            <v>3297</v>
          </cell>
          <cell r="AA282">
            <v>1137</v>
          </cell>
          <cell r="AD282">
            <v>1417</v>
          </cell>
          <cell r="AG282">
            <v>1553</v>
          </cell>
          <cell r="AJ282">
            <v>1719</v>
          </cell>
          <cell r="AM282">
            <v>1587</v>
          </cell>
          <cell r="AP282">
            <v>672</v>
          </cell>
          <cell r="AS282">
            <v>497</v>
          </cell>
          <cell r="AT282">
            <v>780</v>
          </cell>
          <cell r="AU282">
            <v>297</v>
          </cell>
          <cell r="AV282">
            <v>494</v>
          </cell>
          <cell r="AW282">
            <v>404</v>
          </cell>
          <cell r="AX282">
            <v>331</v>
          </cell>
          <cell r="AY282">
            <v>725</v>
          </cell>
          <cell r="AZ282">
            <v>179</v>
          </cell>
          <cell r="BA282">
            <v>287</v>
          </cell>
          <cell r="BB282">
            <v>329</v>
          </cell>
          <cell r="BC282">
            <v>637</v>
          </cell>
          <cell r="BD282">
            <v>911</v>
          </cell>
          <cell r="BE282">
            <v>629</v>
          </cell>
          <cell r="BF282">
            <v>195</v>
          </cell>
          <cell r="BG282">
            <v>737</v>
          </cell>
          <cell r="BH282">
            <v>1585</v>
          </cell>
          <cell r="BI282">
            <v>626</v>
          </cell>
          <cell r="BJ282">
            <v>0</v>
          </cell>
          <cell r="BK282">
            <v>28234</v>
          </cell>
          <cell r="BL282">
            <v>28234</v>
          </cell>
        </row>
        <row r="283">
          <cell r="C283" t="str">
            <v>B08010</v>
          </cell>
          <cell r="D283" t="str">
            <v>B.8.B) Costo del personale comparto ruolo amministrativo</v>
          </cell>
          <cell r="E283" t="str">
            <v>2008</v>
          </cell>
          <cell r="F283" t="str">
            <v>C</v>
          </cell>
          <cell r="G283">
            <v>0</v>
          </cell>
          <cell r="H283">
            <v>467</v>
          </cell>
          <cell r="I283">
            <v>14823</v>
          </cell>
          <cell r="L283">
            <v>9492</v>
          </cell>
          <cell r="O283">
            <v>19392</v>
          </cell>
          <cell r="R283">
            <v>7280</v>
          </cell>
          <cell r="U283">
            <v>21550</v>
          </cell>
          <cell r="X283">
            <v>42712</v>
          </cell>
          <cell r="AA283">
            <v>12273</v>
          </cell>
          <cell r="AD283">
            <v>14502</v>
          </cell>
          <cell r="AG283">
            <v>15344</v>
          </cell>
          <cell r="AJ283">
            <v>7059</v>
          </cell>
          <cell r="AM283">
            <v>6086</v>
          </cell>
          <cell r="AP283">
            <v>5860</v>
          </cell>
          <cell r="AS283">
            <v>3407</v>
          </cell>
          <cell r="AT283">
            <v>3303</v>
          </cell>
          <cell r="AU283">
            <v>2800</v>
          </cell>
          <cell r="AV283">
            <v>7664</v>
          </cell>
          <cell r="AW283">
            <v>2376</v>
          </cell>
          <cell r="AX283">
            <v>3848</v>
          </cell>
          <cell r="AY283">
            <v>1791</v>
          </cell>
          <cell r="AZ283">
            <v>1549</v>
          </cell>
          <cell r="BA283">
            <v>1204</v>
          </cell>
          <cell r="BB283">
            <v>2189</v>
          </cell>
          <cell r="BC283">
            <v>2482</v>
          </cell>
          <cell r="BD283">
            <v>2998</v>
          </cell>
          <cell r="BE283">
            <v>2836</v>
          </cell>
          <cell r="BF283">
            <v>2080</v>
          </cell>
          <cell r="BG283">
            <v>4829</v>
          </cell>
          <cell r="BH283">
            <v>1811</v>
          </cell>
          <cell r="BI283">
            <v>2132</v>
          </cell>
          <cell r="BJ283">
            <v>377</v>
          </cell>
          <cell r="BK283">
            <v>226516</v>
          </cell>
          <cell r="BL283">
            <v>226516</v>
          </cell>
        </row>
        <row r="284">
          <cell r="C284" t="str">
            <v>B09000</v>
          </cell>
          <cell r="D284" t="str">
            <v>B.9)   Oneri diversi di gestione</v>
          </cell>
          <cell r="E284" t="str">
            <v>2008</v>
          </cell>
          <cell r="F284" t="str">
            <v>C</v>
          </cell>
          <cell r="G284">
            <v>0</v>
          </cell>
          <cell r="H284">
            <v>96</v>
          </cell>
          <cell r="I284">
            <v>4315</v>
          </cell>
          <cell r="L284">
            <v>2187</v>
          </cell>
          <cell r="O284">
            <v>1505</v>
          </cell>
          <cell r="R284">
            <v>2120</v>
          </cell>
          <cell r="U284">
            <v>2434</v>
          </cell>
          <cell r="X284">
            <v>8124</v>
          </cell>
          <cell r="AA284">
            <v>1809</v>
          </cell>
          <cell r="AD284">
            <v>2564</v>
          </cell>
          <cell r="AG284">
            <v>2176</v>
          </cell>
          <cell r="AJ284">
            <v>1872</v>
          </cell>
          <cell r="AM284">
            <v>1019</v>
          </cell>
          <cell r="AP284">
            <v>884</v>
          </cell>
          <cell r="AS284">
            <v>765</v>
          </cell>
          <cell r="AT284">
            <v>1578</v>
          </cell>
          <cell r="AU284">
            <v>1129</v>
          </cell>
          <cell r="AV284">
            <v>1231</v>
          </cell>
          <cell r="AW284">
            <v>1281</v>
          </cell>
          <cell r="AX284">
            <v>1443</v>
          </cell>
          <cell r="AY284">
            <v>659</v>
          </cell>
          <cell r="AZ284">
            <v>673</v>
          </cell>
          <cell r="BA284">
            <v>576</v>
          </cell>
          <cell r="BB284">
            <v>1554</v>
          </cell>
          <cell r="BC284">
            <v>918</v>
          </cell>
          <cell r="BD284">
            <v>922</v>
          </cell>
          <cell r="BE284">
            <v>808</v>
          </cell>
          <cell r="BF284">
            <v>852</v>
          </cell>
          <cell r="BG284">
            <v>2067</v>
          </cell>
          <cell r="BH284">
            <v>1799</v>
          </cell>
          <cell r="BI284">
            <v>2007</v>
          </cell>
          <cell r="BJ284">
            <v>1431</v>
          </cell>
          <cell r="BK284">
            <v>52798</v>
          </cell>
          <cell r="BL284">
            <v>52798</v>
          </cell>
        </row>
        <row r="285">
          <cell r="C285" t="str">
            <v>B09005</v>
          </cell>
          <cell r="D285" t="str">
            <v>B.9.A)  Imposte e tasse (escluso Irap e Ires)</v>
          </cell>
          <cell r="E285" t="str">
            <v>2008</v>
          </cell>
          <cell r="F285" t="str">
            <v>C</v>
          </cell>
          <cell r="G285">
            <v>0</v>
          </cell>
          <cell r="H285">
            <v>0</v>
          </cell>
          <cell r="I285">
            <v>430</v>
          </cell>
          <cell r="L285">
            <v>145</v>
          </cell>
          <cell r="O285">
            <v>86</v>
          </cell>
          <cell r="R285">
            <v>49</v>
          </cell>
          <cell r="U285">
            <v>389</v>
          </cell>
          <cell r="X285">
            <v>2158</v>
          </cell>
          <cell r="AA285">
            <v>253</v>
          </cell>
          <cell r="AD285">
            <v>437</v>
          </cell>
          <cell r="AG285">
            <v>94</v>
          </cell>
          <cell r="AJ285">
            <v>482</v>
          </cell>
          <cell r="AM285">
            <v>97</v>
          </cell>
          <cell r="AP285">
            <v>146</v>
          </cell>
          <cell r="AS285">
            <v>28</v>
          </cell>
          <cell r="AT285">
            <v>212</v>
          </cell>
          <cell r="AU285">
            <v>154</v>
          </cell>
          <cell r="AV285">
            <v>51</v>
          </cell>
          <cell r="AW285">
            <v>448</v>
          </cell>
          <cell r="AX285">
            <v>17</v>
          </cell>
          <cell r="AY285">
            <v>119</v>
          </cell>
          <cell r="AZ285">
            <v>49</v>
          </cell>
          <cell r="BA285">
            <v>65</v>
          </cell>
          <cell r="BB285">
            <v>368</v>
          </cell>
          <cell r="BC285">
            <v>20</v>
          </cell>
          <cell r="BD285">
            <v>62</v>
          </cell>
          <cell r="BE285">
            <v>73</v>
          </cell>
          <cell r="BF285">
            <v>23</v>
          </cell>
          <cell r="BG285">
            <v>784</v>
          </cell>
          <cell r="BH285">
            <v>340</v>
          </cell>
          <cell r="BI285">
            <v>130</v>
          </cell>
          <cell r="BJ285">
            <v>33</v>
          </cell>
          <cell r="BK285">
            <v>7742</v>
          </cell>
          <cell r="BL285">
            <v>7742</v>
          </cell>
        </row>
        <row r="286">
          <cell r="C286" t="str">
            <v>B09010</v>
          </cell>
          <cell r="D286" t="str">
            <v>B.9.B)  Perdite su crediti</v>
          </cell>
          <cell r="E286" t="str">
            <v>2008</v>
          </cell>
          <cell r="F286" t="str">
            <v>C</v>
          </cell>
          <cell r="G286">
            <v>0</v>
          </cell>
          <cell r="H286">
            <v>0</v>
          </cell>
          <cell r="I286">
            <v>0</v>
          </cell>
          <cell r="L286">
            <v>0</v>
          </cell>
          <cell r="O286">
            <v>1</v>
          </cell>
          <cell r="R286">
            <v>0</v>
          </cell>
          <cell r="U286">
            <v>0</v>
          </cell>
          <cell r="X286">
            <v>0</v>
          </cell>
          <cell r="AA286">
            <v>0</v>
          </cell>
          <cell r="AD286">
            <v>0</v>
          </cell>
          <cell r="AG286">
            <v>0</v>
          </cell>
          <cell r="AJ286">
            <v>0</v>
          </cell>
          <cell r="AM286">
            <v>0</v>
          </cell>
          <cell r="AP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5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6</v>
          </cell>
          <cell r="BL286">
            <v>6</v>
          </cell>
        </row>
        <row r="287">
          <cell r="C287" t="str">
            <v>B09015</v>
          </cell>
          <cell r="D287" t="str">
            <v>B.9.C) Altri oneri diversi di gestione</v>
          </cell>
          <cell r="E287" t="str">
            <v>2008</v>
          </cell>
          <cell r="F287" t="str">
            <v>C</v>
          </cell>
          <cell r="G287">
            <v>0</v>
          </cell>
          <cell r="H287">
            <v>96</v>
          </cell>
          <cell r="I287">
            <v>3885</v>
          </cell>
          <cell r="L287">
            <v>2042</v>
          </cell>
          <cell r="O287">
            <v>1418</v>
          </cell>
          <cell r="R287">
            <v>2071</v>
          </cell>
          <cell r="U287">
            <v>2045</v>
          </cell>
          <cell r="X287">
            <v>5966</v>
          </cell>
          <cell r="AA287">
            <v>1556</v>
          </cell>
          <cell r="AD287">
            <v>2127</v>
          </cell>
          <cell r="AG287">
            <v>2082</v>
          </cell>
          <cell r="AJ287">
            <v>1390</v>
          </cell>
          <cell r="AM287">
            <v>922</v>
          </cell>
          <cell r="AP287">
            <v>738</v>
          </cell>
          <cell r="AS287">
            <v>737</v>
          </cell>
          <cell r="AT287">
            <v>1366</v>
          </cell>
          <cell r="AU287">
            <v>975</v>
          </cell>
          <cell r="AV287">
            <v>1180</v>
          </cell>
          <cell r="AW287">
            <v>833</v>
          </cell>
          <cell r="AX287">
            <v>1421</v>
          </cell>
          <cell r="AY287">
            <v>540</v>
          </cell>
          <cell r="AZ287">
            <v>624</v>
          </cell>
          <cell r="BA287">
            <v>511</v>
          </cell>
          <cell r="BB287">
            <v>1186</v>
          </cell>
          <cell r="BC287">
            <v>898</v>
          </cell>
          <cell r="BD287">
            <v>860</v>
          </cell>
          <cell r="BE287">
            <v>735</v>
          </cell>
          <cell r="BF287">
            <v>829</v>
          </cell>
          <cell r="BG287">
            <v>1283</v>
          </cell>
          <cell r="BH287">
            <v>1459</v>
          </cell>
          <cell r="BI287">
            <v>1877</v>
          </cell>
          <cell r="BJ287">
            <v>1398</v>
          </cell>
          <cell r="BK287">
            <v>45050</v>
          </cell>
          <cell r="BL287">
            <v>45050</v>
          </cell>
        </row>
        <row r="288">
          <cell r="C288" t="str">
            <v>B09020</v>
          </cell>
          <cell r="D288" t="str">
            <v>B.9.C.1)  Indennità, rimborso spese e oneri sociali per gli Organi Direttivi e Collegio Sindacale</v>
          </cell>
          <cell r="E288" t="str">
            <v>2008</v>
          </cell>
          <cell r="F288" t="str">
            <v>C</v>
          </cell>
          <cell r="G288">
            <v>0</v>
          </cell>
          <cell r="H288">
            <v>0</v>
          </cell>
          <cell r="I288">
            <v>524</v>
          </cell>
          <cell r="L288">
            <v>500</v>
          </cell>
          <cell r="O288">
            <v>567</v>
          </cell>
          <cell r="R288">
            <v>501</v>
          </cell>
          <cell r="U288">
            <v>494</v>
          </cell>
          <cell r="X288">
            <v>553</v>
          </cell>
          <cell r="AA288">
            <v>626</v>
          </cell>
          <cell r="AD288">
            <v>1194</v>
          </cell>
          <cell r="AG288">
            <v>471</v>
          </cell>
          <cell r="AJ288">
            <v>539</v>
          </cell>
          <cell r="AM288">
            <v>573</v>
          </cell>
          <cell r="AP288">
            <v>580</v>
          </cell>
          <cell r="AS288">
            <v>627</v>
          </cell>
          <cell r="AT288">
            <v>518</v>
          </cell>
          <cell r="AU288">
            <v>637</v>
          </cell>
          <cell r="AV288">
            <v>600</v>
          </cell>
          <cell r="AW288">
            <v>542</v>
          </cell>
          <cell r="AX288">
            <v>601</v>
          </cell>
          <cell r="AY288">
            <v>456</v>
          </cell>
          <cell r="AZ288">
            <v>522</v>
          </cell>
          <cell r="BA288">
            <v>454</v>
          </cell>
          <cell r="BB288">
            <v>505</v>
          </cell>
          <cell r="BC288">
            <v>711</v>
          </cell>
          <cell r="BD288">
            <v>623</v>
          </cell>
          <cell r="BE288">
            <v>546</v>
          </cell>
          <cell r="BF288">
            <v>490</v>
          </cell>
          <cell r="BG288">
            <v>480</v>
          </cell>
          <cell r="BH288">
            <v>277</v>
          </cell>
          <cell r="BI288">
            <v>670</v>
          </cell>
          <cell r="BJ288">
            <v>487</v>
          </cell>
          <cell r="BK288">
            <v>16868</v>
          </cell>
          <cell r="BL288">
            <v>16868</v>
          </cell>
        </row>
        <row r="289">
          <cell r="C289" t="str">
            <v>B09025</v>
          </cell>
          <cell r="D289" t="str">
            <v>B.9.C.2)  Altri oneri diversi di gestione</v>
          </cell>
          <cell r="E289" t="str">
            <v>2008</v>
          </cell>
          <cell r="F289" t="str">
            <v>C</v>
          </cell>
          <cell r="G289">
            <v>0</v>
          </cell>
          <cell r="H289">
            <v>96</v>
          </cell>
          <cell r="I289">
            <v>3361</v>
          </cell>
          <cell r="L289">
            <v>1542</v>
          </cell>
          <cell r="O289">
            <v>851</v>
          </cell>
          <cell r="R289">
            <v>1570</v>
          </cell>
          <cell r="U289">
            <v>1551</v>
          </cell>
          <cell r="X289">
            <v>5413</v>
          </cell>
          <cell r="AA289">
            <v>930</v>
          </cell>
          <cell r="AD289">
            <v>933</v>
          </cell>
          <cell r="AG289">
            <v>1611</v>
          </cell>
          <cell r="AJ289">
            <v>851</v>
          </cell>
          <cell r="AM289">
            <v>349</v>
          </cell>
          <cell r="AP289">
            <v>158</v>
          </cell>
          <cell r="AS289">
            <v>110</v>
          </cell>
          <cell r="AT289">
            <v>848</v>
          </cell>
          <cell r="AU289">
            <v>338</v>
          </cell>
          <cell r="AV289">
            <v>580</v>
          </cell>
          <cell r="AW289">
            <v>291</v>
          </cell>
          <cell r="AX289">
            <v>820</v>
          </cell>
          <cell r="AY289">
            <v>84</v>
          </cell>
          <cell r="AZ289">
            <v>102</v>
          </cell>
          <cell r="BA289">
            <v>57</v>
          </cell>
          <cell r="BB289">
            <v>681</v>
          </cell>
          <cell r="BC289">
            <v>187</v>
          </cell>
          <cell r="BD289">
            <v>237</v>
          </cell>
          <cell r="BE289">
            <v>189</v>
          </cell>
          <cell r="BF289">
            <v>339</v>
          </cell>
          <cell r="BG289">
            <v>803</v>
          </cell>
          <cell r="BH289">
            <v>1182</v>
          </cell>
          <cell r="BI289">
            <v>1207</v>
          </cell>
          <cell r="BJ289">
            <v>911</v>
          </cell>
          <cell r="BK289">
            <v>28182</v>
          </cell>
          <cell r="BL289">
            <v>28182</v>
          </cell>
        </row>
        <row r="290">
          <cell r="C290" t="str">
            <v>B10000</v>
          </cell>
          <cell r="D290" t="str">
            <v>B.10) Ammortamenti delle immobilizzazioni immateriali</v>
          </cell>
          <cell r="E290" t="str">
            <v>2008</v>
          </cell>
          <cell r="F290" t="str">
            <v>C</v>
          </cell>
          <cell r="G290">
            <v>0</v>
          </cell>
          <cell r="H290">
            <v>0</v>
          </cell>
          <cell r="I290">
            <v>33</v>
          </cell>
          <cell r="L290">
            <v>134</v>
          </cell>
          <cell r="O290">
            <v>319</v>
          </cell>
          <cell r="R290">
            <v>67</v>
          </cell>
          <cell r="U290">
            <v>133</v>
          </cell>
          <cell r="X290">
            <v>162</v>
          </cell>
          <cell r="AA290">
            <v>221</v>
          </cell>
          <cell r="AD290">
            <v>89</v>
          </cell>
          <cell r="AG290">
            <v>162</v>
          </cell>
          <cell r="AJ290">
            <v>3</v>
          </cell>
          <cell r="AM290">
            <v>99</v>
          </cell>
          <cell r="AP290">
            <v>46</v>
          </cell>
          <cell r="AS290">
            <v>23</v>
          </cell>
          <cell r="AT290">
            <v>41</v>
          </cell>
          <cell r="AU290">
            <v>95</v>
          </cell>
          <cell r="AV290">
            <v>16</v>
          </cell>
          <cell r="AW290">
            <v>52</v>
          </cell>
          <cell r="AX290">
            <v>48</v>
          </cell>
          <cell r="AY290">
            <v>123</v>
          </cell>
          <cell r="AZ290">
            <v>376</v>
          </cell>
          <cell r="BA290">
            <v>55</v>
          </cell>
          <cell r="BB290">
            <v>70</v>
          </cell>
          <cell r="BC290">
            <v>85</v>
          </cell>
          <cell r="BD290">
            <v>18</v>
          </cell>
          <cell r="BE290">
            <v>49</v>
          </cell>
          <cell r="BF290">
            <v>142</v>
          </cell>
          <cell r="BG290">
            <v>562</v>
          </cell>
          <cell r="BH290">
            <v>287</v>
          </cell>
          <cell r="BI290">
            <v>439</v>
          </cell>
          <cell r="BJ290">
            <v>38</v>
          </cell>
          <cell r="BK290">
            <v>3987</v>
          </cell>
          <cell r="BL290">
            <v>3987</v>
          </cell>
        </row>
        <row r="291">
          <cell r="C291" t="str">
            <v>B11129</v>
          </cell>
          <cell r="D291" t="str">
            <v>Totale Ammortamenti delle immobilizzazioni materiali</v>
          </cell>
          <cell r="E291" t="str">
            <v>2008</v>
          </cell>
          <cell r="F291" t="str">
            <v>C</v>
          </cell>
          <cell r="G291">
            <v>0</v>
          </cell>
          <cell r="H291">
            <v>0</v>
          </cell>
          <cell r="I291">
            <v>4501</v>
          </cell>
          <cell r="L291">
            <v>3559</v>
          </cell>
          <cell r="O291">
            <v>9582</v>
          </cell>
          <cell r="R291">
            <v>3646</v>
          </cell>
          <cell r="U291">
            <v>13510</v>
          </cell>
          <cell r="X291">
            <v>12946</v>
          </cell>
          <cell r="AA291">
            <v>4575</v>
          </cell>
          <cell r="AD291">
            <v>5160</v>
          </cell>
          <cell r="AG291">
            <v>5624</v>
          </cell>
          <cell r="AJ291">
            <v>14970</v>
          </cell>
          <cell r="AM291">
            <v>11809</v>
          </cell>
          <cell r="AP291">
            <v>7078</v>
          </cell>
          <cell r="AS291">
            <v>2491</v>
          </cell>
          <cell r="AT291">
            <v>6244</v>
          </cell>
          <cell r="AU291">
            <v>5350</v>
          </cell>
          <cell r="AV291">
            <v>4484</v>
          </cell>
          <cell r="AW291">
            <v>2770</v>
          </cell>
          <cell r="AX291">
            <v>2194</v>
          </cell>
          <cell r="AY291">
            <v>2028</v>
          </cell>
          <cell r="AZ291">
            <v>1342</v>
          </cell>
          <cell r="BA291">
            <v>2017</v>
          </cell>
          <cell r="BB291">
            <v>3185</v>
          </cell>
          <cell r="BC291">
            <v>1996</v>
          </cell>
          <cell r="BD291">
            <v>2641</v>
          </cell>
          <cell r="BE291">
            <v>2345</v>
          </cell>
          <cell r="BF291">
            <v>2697</v>
          </cell>
          <cell r="BG291">
            <v>3739</v>
          </cell>
          <cell r="BH291">
            <v>3907</v>
          </cell>
          <cell r="BI291">
            <v>2987</v>
          </cell>
          <cell r="BJ291">
            <v>840</v>
          </cell>
          <cell r="BK291">
            <v>150218</v>
          </cell>
          <cell r="BL291">
            <v>150217</v>
          </cell>
        </row>
        <row r="292">
          <cell r="C292" t="str">
            <v>B11000</v>
          </cell>
          <cell r="D292" t="str">
            <v>B.11) Ammortamento dei fabbricati</v>
          </cell>
          <cell r="E292" t="str">
            <v>2008</v>
          </cell>
          <cell r="F292" t="str">
            <v>C</v>
          </cell>
          <cell r="G292">
            <v>0</v>
          </cell>
          <cell r="H292">
            <v>0</v>
          </cell>
          <cell r="I292">
            <v>2958</v>
          </cell>
          <cell r="L292">
            <v>2290</v>
          </cell>
          <cell r="O292">
            <v>4462</v>
          </cell>
          <cell r="R292">
            <v>2005</v>
          </cell>
          <cell r="U292">
            <v>5955</v>
          </cell>
          <cell r="X292">
            <v>3565</v>
          </cell>
          <cell r="AA292">
            <v>1183</v>
          </cell>
          <cell r="AD292">
            <v>3028</v>
          </cell>
          <cell r="AG292">
            <v>2429</v>
          </cell>
          <cell r="AJ292">
            <v>4474</v>
          </cell>
          <cell r="AM292">
            <v>4658</v>
          </cell>
          <cell r="AP292">
            <v>818</v>
          </cell>
          <cell r="AS292">
            <v>560</v>
          </cell>
          <cell r="AT292">
            <v>1522</v>
          </cell>
          <cell r="AU292">
            <v>1602</v>
          </cell>
          <cell r="AV292">
            <v>998</v>
          </cell>
          <cell r="AW292">
            <v>946</v>
          </cell>
          <cell r="AX292">
            <v>666</v>
          </cell>
          <cell r="AY292">
            <v>1023</v>
          </cell>
          <cell r="AZ292">
            <v>534</v>
          </cell>
          <cell r="BA292">
            <v>569</v>
          </cell>
          <cell r="BB292">
            <v>714</v>
          </cell>
          <cell r="BC292">
            <v>393</v>
          </cell>
          <cell r="BD292">
            <v>1141</v>
          </cell>
          <cell r="BE292">
            <v>107</v>
          </cell>
          <cell r="BF292">
            <v>1630</v>
          </cell>
          <cell r="BG292">
            <v>5</v>
          </cell>
          <cell r="BH292">
            <v>0</v>
          </cell>
          <cell r="BI292">
            <v>7</v>
          </cell>
          <cell r="BJ292">
            <v>348</v>
          </cell>
          <cell r="BK292">
            <v>50590</v>
          </cell>
          <cell r="BL292">
            <v>50590</v>
          </cell>
        </row>
        <row r="293">
          <cell r="C293" t="str">
            <v>B11005</v>
          </cell>
          <cell r="D293" t="str">
            <v>B.11.A) Ammortamenti fabbricati non strumentali (disponibili)</v>
          </cell>
          <cell r="E293" t="str">
            <v>2008</v>
          </cell>
          <cell r="F293" t="str">
            <v>C</v>
          </cell>
          <cell r="G293">
            <v>0</v>
          </cell>
          <cell r="H293">
            <v>0</v>
          </cell>
          <cell r="I293">
            <v>281</v>
          </cell>
          <cell r="L293">
            <v>0</v>
          </cell>
          <cell r="O293">
            <v>98</v>
          </cell>
          <cell r="R293">
            <v>0</v>
          </cell>
          <cell r="U293">
            <v>525</v>
          </cell>
          <cell r="X293">
            <v>202</v>
          </cell>
          <cell r="AA293">
            <v>0</v>
          </cell>
          <cell r="AD293">
            <v>206</v>
          </cell>
          <cell r="AG293">
            <v>38</v>
          </cell>
          <cell r="AJ293">
            <v>103</v>
          </cell>
          <cell r="AM293">
            <v>11</v>
          </cell>
          <cell r="AP293">
            <v>0</v>
          </cell>
          <cell r="AS293">
            <v>6</v>
          </cell>
          <cell r="AT293">
            <v>0</v>
          </cell>
          <cell r="AU293">
            <v>0</v>
          </cell>
          <cell r="AV293">
            <v>32</v>
          </cell>
          <cell r="AW293">
            <v>34</v>
          </cell>
          <cell r="AX293">
            <v>1</v>
          </cell>
          <cell r="AY293">
            <v>0</v>
          </cell>
          <cell r="AZ293">
            <v>11</v>
          </cell>
          <cell r="BA293">
            <v>31</v>
          </cell>
          <cell r="BB293">
            <v>0</v>
          </cell>
          <cell r="BC293">
            <v>0</v>
          </cell>
          <cell r="BD293">
            <v>52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106</v>
          </cell>
          <cell r="BK293">
            <v>1737</v>
          </cell>
          <cell r="BL293">
            <v>1737</v>
          </cell>
        </row>
        <row r="294">
          <cell r="C294" t="str">
            <v>B11010</v>
          </cell>
          <cell r="D294" t="str">
            <v>B.11.B) Ammortamenti fabbricati strumentali (indisponibili)</v>
          </cell>
          <cell r="E294" t="str">
            <v>2008</v>
          </cell>
          <cell r="F294" t="str">
            <v>C</v>
          </cell>
          <cell r="G294">
            <v>0</v>
          </cell>
          <cell r="H294">
            <v>0</v>
          </cell>
          <cell r="I294">
            <v>2677</v>
          </cell>
          <cell r="L294">
            <v>2290</v>
          </cell>
          <cell r="O294">
            <v>4364</v>
          </cell>
          <cell r="R294">
            <v>2005</v>
          </cell>
          <cell r="U294">
            <v>5430</v>
          </cell>
          <cell r="X294">
            <v>3363</v>
          </cell>
          <cell r="AA294">
            <v>1183</v>
          </cell>
          <cell r="AD294">
            <v>2822</v>
          </cell>
          <cell r="AG294">
            <v>2391</v>
          </cell>
          <cell r="AJ294">
            <v>4371</v>
          </cell>
          <cell r="AM294">
            <v>4647</v>
          </cell>
          <cell r="AP294">
            <v>818</v>
          </cell>
          <cell r="AS294">
            <v>554</v>
          </cell>
          <cell r="AT294">
            <v>1522</v>
          </cell>
          <cell r="AU294">
            <v>1602</v>
          </cell>
          <cell r="AV294">
            <v>966</v>
          </cell>
          <cell r="AW294">
            <v>912</v>
          </cell>
          <cell r="AX294">
            <v>665</v>
          </cell>
          <cell r="AY294">
            <v>1023</v>
          </cell>
          <cell r="AZ294">
            <v>523</v>
          </cell>
          <cell r="BA294">
            <v>538</v>
          </cell>
          <cell r="BB294">
            <v>714</v>
          </cell>
          <cell r="BC294">
            <v>393</v>
          </cell>
          <cell r="BD294">
            <v>1089</v>
          </cell>
          <cell r="BE294">
            <v>107</v>
          </cell>
          <cell r="BF294">
            <v>1630</v>
          </cell>
          <cell r="BG294">
            <v>5</v>
          </cell>
          <cell r="BH294">
            <v>0</v>
          </cell>
          <cell r="BI294">
            <v>7</v>
          </cell>
          <cell r="BJ294">
            <v>242</v>
          </cell>
          <cell r="BK294">
            <v>48853</v>
          </cell>
          <cell r="BL294">
            <v>48853</v>
          </cell>
        </row>
        <row r="295">
          <cell r="C295" t="str">
            <v>B12000</v>
          </cell>
          <cell r="D295" t="str">
            <v>B.12) Ammortamenti delle altre immobilizzazioni materiali</v>
          </cell>
          <cell r="E295" t="str">
            <v>2008</v>
          </cell>
          <cell r="F295" t="str">
            <v>C</v>
          </cell>
          <cell r="G295">
            <v>0</v>
          </cell>
          <cell r="H295">
            <v>0</v>
          </cell>
          <cell r="I295">
            <v>1543</v>
          </cell>
          <cell r="L295">
            <v>1269</v>
          </cell>
          <cell r="O295">
            <v>5120</v>
          </cell>
          <cell r="R295">
            <v>1641</v>
          </cell>
          <cell r="U295">
            <v>7555</v>
          </cell>
          <cell r="X295">
            <v>9381</v>
          </cell>
          <cell r="AA295">
            <v>3392</v>
          </cell>
          <cell r="AD295">
            <v>2132</v>
          </cell>
          <cell r="AG295">
            <v>3195</v>
          </cell>
          <cell r="AJ295">
            <v>10496</v>
          </cell>
          <cell r="AM295">
            <v>7151</v>
          </cell>
          <cell r="AP295">
            <v>6260</v>
          </cell>
          <cell r="AS295">
            <v>1931</v>
          </cell>
          <cell r="AT295">
            <v>4722</v>
          </cell>
          <cell r="AU295">
            <v>3748</v>
          </cell>
          <cell r="AV295">
            <v>3486</v>
          </cell>
          <cell r="AW295">
            <v>1824</v>
          </cell>
          <cell r="AX295">
            <v>1528</v>
          </cell>
          <cell r="AY295">
            <v>1005</v>
          </cell>
          <cell r="AZ295">
            <v>808</v>
          </cell>
          <cell r="BA295">
            <v>1448</v>
          </cell>
          <cell r="BB295">
            <v>2471</v>
          </cell>
          <cell r="BC295">
            <v>1603</v>
          </cell>
          <cell r="BD295">
            <v>1500</v>
          </cell>
          <cell r="BE295">
            <v>2238</v>
          </cell>
          <cell r="BF295">
            <v>1067</v>
          </cell>
          <cell r="BG295">
            <v>3734</v>
          </cell>
          <cell r="BH295">
            <v>3907</v>
          </cell>
          <cell r="BI295">
            <v>2980</v>
          </cell>
          <cell r="BJ295">
            <v>492</v>
          </cell>
          <cell r="BK295">
            <v>99628</v>
          </cell>
          <cell r="BL295">
            <v>99627</v>
          </cell>
        </row>
        <row r="296">
          <cell r="C296" t="str">
            <v>B13000</v>
          </cell>
          <cell r="D296" t="str">
            <v>B.13) Svalutazione dei crediti</v>
          </cell>
          <cell r="E296" t="str">
            <v>2008</v>
          </cell>
          <cell r="F296" t="str">
            <v>C</v>
          </cell>
          <cell r="G296">
            <v>0</v>
          </cell>
          <cell r="H296">
            <v>0</v>
          </cell>
          <cell r="I296">
            <v>0</v>
          </cell>
          <cell r="L296">
            <v>0</v>
          </cell>
          <cell r="O296">
            <v>0</v>
          </cell>
          <cell r="R296">
            <v>0</v>
          </cell>
          <cell r="U296">
            <v>45</v>
          </cell>
          <cell r="X296">
            <v>0</v>
          </cell>
          <cell r="AA296">
            <v>0</v>
          </cell>
          <cell r="AD296">
            <v>0</v>
          </cell>
          <cell r="AG296">
            <v>0</v>
          </cell>
          <cell r="AJ296">
            <v>0</v>
          </cell>
          <cell r="AM296">
            <v>0</v>
          </cell>
          <cell r="AP296">
            <v>1</v>
          </cell>
          <cell r="AS296">
            <v>0</v>
          </cell>
          <cell r="AT296">
            <v>0</v>
          </cell>
          <cell r="AU296">
            <v>3</v>
          </cell>
          <cell r="AV296">
            <v>0</v>
          </cell>
          <cell r="AW296">
            <v>0</v>
          </cell>
          <cell r="AX296">
            <v>2</v>
          </cell>
          <cell r="AY296">
            <v>0</v>
          </cell>
          <cell r="AZ296">
            <v>0</v>
          </cell>
          <cell r="BA296">
            <v>6</v>
          </cell>
          <cell r="BB296">
            <v>1</v>
          </cell>
          <cell r="BC296">
            <v>0</v>
          </cell>
          <cell r="BD296">
            <v>70</v>
          </cell>
          <cell r="BE296">
            <v>0</v>
          </cell>
          <cell r="BF296">
            <v>0</v>
          </cell>
          <cell r="BG296">
            <v>16</v>
          </cell>
          <cell r="BH296">
            <v>0</v>
          </cell>
          <cell r="BI296">
            <v>0</v>
          </cell>
          <cell r="BJ296">
            <v>0</v>
          </cell>
          <cell r="BK296">
            <v>144</v>
          </cell>
          <cell r="BL296">
            <v>144</v>
          </cell>
        </row>
        <row r="297">
          <cell r="C297" t="str">
            <v>B14000</v>
          </cell>
          <cell r="D297" t="str">
            <v>B.14) Variazione delle rimanenze</v>
          </cell>
          <cell r="E297" t="str">
            <v>2008</v>
          </cell>
          <cell r="F297" t="str">
            <v>C</v>
          </cell>
          <cell r="G297">
            <v>0</v>
          </cell>
          <cell r="H297">
            <v>0</v>
          </cell>
          <cell r="I297">
            <v>-857</v>
          </cell>
          <cell r="L297">
            <v>-446</v>
          </cell>
          <cell r="O297">
            <v>-3049</v>
          </cell>
          <cell r="R297">
            <v>-204</v>
          </cell>
          <cell r="U297">
            <v>216</v>
          </cell>
          <cell r="X297">
            <v>-3428</v>
          </cell>
          <cell r="AA297">
            <v>-761</v>
          </cell>
          <cell r="AD297">
            <v>-2217</v>
          </cell>
          <cell r="AG297">
            <v>-2393</v>
          </cell>
          <cell r="AJ297">
            <v>-4712</v>
          </cell>
          <cell r="AM297">
            <v>305</v>
          </cell>
          <cell r="AP297">
            <v>-3456</v>
          </cell>
          <cell r="AS297">
            <v>-1483</v>
          </cell>
          <cell r="AT297">
            <v>-148</v>
          </cell>
          <cell r="AU297">
            <v>-421</v>
          </cell>
          <cell r="AV297">
            <v>-2795</v>
          </cell>
          <cell r="AW297">
            <v>-290</v>
          </cell>
          <cell r="AX297">
            <v>-82</v>
          </cell>
          <cell r="AY297">
            <v>-987</v>
          </cell>
          <cell r="AZ297">
            <v>-62</v>
          </cell>
          <cell r="BA297">
            <v>241</v>
          </cell>
          <cell r="BB297">
            <v>78</v>
          </cell>
          <cell r="BC297">
            <v>94</v>
          </cell>
          <cell r="BD297">
            <v>-469</v>
          </cell>
          <cell r="BE297">
            <v>-317</v>
          </cell>
          <cell r="BF297">
            <v>128</v>
          </cell>
          <cell r="BG297">
            <v>2246</v>
          </cell>
          <cell r="BH297">
            <v>-444</v>
          </cell>
          <cell r="BI297">
            <v>-652</v>
          </cell>
          <cell r="BJ297">
            <v>-249</v>
          </cell>
          <cell r="BK297">
            <v>-26614</v>
          </cell>
          <cell r="BL297">
            <v>-26614</v>
          </cell>
        </row>
        <row r="298">
          <cell r="C298" t="str">
            <v>B14005</v>
          </cell>
          <cell r="D298" t="str">
            <v>B.14.A) Variazione rimanenze sanitarie</v>
          </cell>
          <cell r="E298" t="str">
            <v>2008</v>
          </cell>
          <cell r="F298" t="str">
            <v>C</v>
          </cell>
          <cell r="G298">
            <v>0</v>
          </cell>
          <cell r="H298">
            <v>0</v>
          </cell>
          <cell r="I298">
            <v>-878</v>
          </cell>
          <cell r="L298">
            <v>-464</v>
          </cell>
          <cell r="O298">
            <v>-3018</v>
          </cell>
          <cell r="R298">
            <v>-300</v>
          </cell>
          <cell r="U298">
            <v>296</v>
          </cell>
          <cell r="X298">
            <v>-3276</v>
          </cell>
          <cell r="AA298">
            <v>-725</v>
          </cell>
          <cell r="AD298">
            <v>-2258</v>
          </cell>
          <cell r="AG298">
            <v>-2447</v>
          </cell>
          <cell r="AJ298">
            <v>-4811</v>
          </cell>
          <cell r="AM298">
            <v>236</v>
          </cell>
          <cell r="AP298">
            <v>-3484</v>
          </cell>
          <cell r="AS298">
            <v>-1476</v>
          </cell>
          <cell r="AT298">
            <v>-197</v>
          </cell>
          <cell r="AU298">
            <v>-443</v>
          </cell>
          <cell r="AV298">
            <v>-2775</v>
          </cell>
          <cell r="AW298">
            <v>-244</v>
          </cell>
          <cell r="AX298">
            <v>-40</v>
          </cell>
          <cell r="AY298">
            <v>-932</v>
          </cell>
          <cell r="AZ298">
            <v>-80</v>
          </cell>
          <cell r="BA298">
            <v>179</v>
          </cell>
          <cell r="BB298">
            <v>85</v>
          </cell>
          <cell r="BC298">
            <v>90</v>
          </cell>
          <cell r="BD298">
            <v>-466</v>
          </cell>
          <cell r="BE298">
            <v>-317</v>
          </cell>
          <cell r="BF298">
            <v>112</v>
          </cell>
          <cell r="BG298">
            <v>2314</v>
          </cell>
          <cell r="BH298">
            <v>-513</v>
          </cell>
          <cell r="BI298">
            <v>-668</v>
          </cell>
          <cell r="BJ298">
            <v>-249</v>
          </cell>
          <cell r="BK298">
            <v>-26749</v>
          </cell>
          <cell r="BL298">
            <v>-26749</v>
          </cell>
        </row>
        <row r="299">
          <cell r="C299" t="str">
            <v>B14010</v>
          </cell>
          <cell r="D299" t="str">
            <v>B.14.B) Variazione rimanenze non sanitarie</v>
          </cell>
          <cell r="E299" t="str">
            <v>2008</v>
          </cell>
          <cell r="F299" t="str">
            <v>C</v>
          </cell>
          <cell r="G299">
            <v>0</v>
          </cell>
          <cell r="H299">
            <v>0</v>
          </cell>
          <cell r="I299">
            <v>21</v>
          </cell>
          <cell r="L299">
            <v>18</v>
          </cell>
          <cell r="O299">
            <v>-31</v>
          </cell>
          <cell r="R299">
            <v>96</v>
          </cell>
          <cell r="U299">
            <v>-80</v>
          </cell>
          <cell r="X299">
            <v>-152</v>
          </cell>
          <cell r="AA299">
            <v>-36</v>
          </cell>
          <cell r="AD299">
            <v>41</v>
          </cell>
          <cell r="AG299">
            <v>54</v>
          </cell>
          <cell r="AJ299">
            <v>99</v>
          </cell>
          <cell r="AM299">
            <v>69</v>
          </cell>
          <cell r="AP299">
            <v>28</v>
          </cell>
          <cell r="AS299">
            <v>-7</v>
          </cell>
          <cell r="AT299">
            <v>49</v>
          </cell>
          <cell r="AU299">
            <v>22</v>
          </cell>
          <cell r="AV299">
            <v>-20</v>
          </cell>
          <cell r="AW299">
            <v>-46</v>
          </cell>
          <cell r="AX299">
            <v>-42</v>
          </cell>
          <cell r="AY299">
            <v>-55</v>
          </cell>
          <cell r="AZ299">
            <v>18</v>
          </cell>
          <cell r="BA299">
            <v>62</v>
          </cell>
          <cell r="BB299">
            <v>-7</v>
          </cell>
          <cell r="BC299">
            <v>4</v>
          </cell>
          <cell r="BD299">
            <v>-3</v>
          </cell>
          <cell r="BE299">
            <v>0</v>
          </cell>
          <cell r="BF299">
            <v>16</v>
          </cell>
          <cell r="BG299">
            <v>-68</v>
          </cell>
          <cell r="BH299">
            <v>69</v>
          </cell>
          <cell r="BI299">
            <v>16</v>
          </cell>
          <cell r="BJ299">
            <v>0</v>
          </cell>
          <cell r="BK299">
            <v>135</v>
          </cell>
          <cell r="BL299">
            <v>135</v>
          </cell>
        </row>
        <row r="300">
          <cell r="C300" t="str">
            <v>B15000</v>
          </cell>
          <cell r="D300" t="str">
            <v>B.15) Accantonamenti tipici dell’esercizio</v>
          </cell>
          <cell r="E300" t="str">
            <v>2008</v>
          </cell>
          <cell r="F300" t="str">
            <v>C</v>
          </cell>
          <cell r="G300">
            <v>0</v>
          </cell>
          <cell r="H300">
            <v>15821</v>
          </cell>
          <cell r="I300">
            <v>4927</v>
          </cell>
          <cell r="L300">
            <v>2731</v>
          </cell>
          <cell r="O300">
            <v>26826</v>
          </cell>
          <cell r="R300">
            <v>2813</v>
          </cell>
          <cell r="U300">
            <v>13437</v>
          </cell>
          <cell r="X300">
            <v>18011</v>
          </cell>
          <cell r="AA300">
            <v>2383</v>
          </cell>
          <cell r="AD300">
            <v>5085</v>
          </cell>
          <cell r="AG300">
            <v>3986</v>
          </cell>
          <cell r="AJ300">
            <v>0</v>
          </cell>
          <cell r="AM300">
            <v>0</v>
          </cell>
          <cell r="AP300">
            <v>358</v>
          </cell>
          <cell r="AS300">
            <v>441</v>
          </cell>
          <cell r="AT300">
            <v>100</v>
          </cell>
          <cell r="AU300">
            <v>0</v>
          </cell>
          <cell r="AV300">
            <v>331</v>
          </cell>
          <cell r="AW300">
            <v>0</v>
          </cell>
          <cell r="AX300">
            <v>636</v>
          </cell>
          <cell r="AY300">
            <v>64</v>
          </cell>
          <cell r="AZ300">
            <v>600</v>
          </cell>
          <cell r="BA300">
            <v>575</v>
          </cell>
          <cell r="BB300">
            <v>437</v>
          </cell>
          <cell r="BC300">
            <v>45</v>
          </cell>
          <cell r="BD300">
            <v>0</v>
          </cell>
          <cell r="BE300">
            <v>449</v>
          </cell>
          <cell r="BF300">
            <v>3289</v>
          </cell>
          <cell r="BG300">
            <v>1228</v>
          </cell>
          <cell r="BH300">
            <v>1032</v>
          </cell>
          <cell r="BI300">
            <v>3685</v>
          </cell>
          <cell r="BJ300">
            <v>60</v>
          </cell>
          <cell r="BK300">
            <v>109350</v>
          </cell>
          <cell r="BL300">
            <v>109350</v>
          </cell>
        </row>
        <row r="301">
          <cell r="C301" t="str">
            <v>B15005</v>
          </cell>
          <cell r="D301" t="str">
            <v>B.15.A) Accantonamenti per rischi</v>
          </cell>
          <cell r="E301" t="str">
            <v>2008</v>
          </cell>
          <cell r="F301" t="str">
            <v>C</v>
          </cell>
          <cell r="G301">
            <v>0</v>
          </cell>
          <cell r="H301">
            <v>0</v>
          </cell>
          <cell r="I301">
            <v>0</v>
          </cell>
          <cell r="L301">
            <v>0</v>
          </cell>
          <cell r="O301">
            <v>10000</v>
          </cell>
          <cell r="R301">
            <v>830</v>
          </cell>
          <cell r="U301">
            <v>2724</v>
          </cell>
          <cell r="X301">
            <v>2294</v>
          </cell>
          <cell r="AA301">
            <v>100</v>
          </cell>
          <cell r="AD301">
            <v>1006</v>
          </cell>
          <cell r="AG301">
            <v>218</v>
          </cell>
          <cell r="AJ301">
            <v>0</v>
          </cell>
          <cell r="AM301">
            <v>0</v>
          </cell>
          <cell r="AP301">
            <v>99</v>
          </cell>
          <cell r="AS301">
            <v>441</v>
          </cell>
          <cell r="AT301">
            <v>100</v>
          </cell>
          <cell r="AU301">
            <v>0</v>
          </cell>
          <cell r="AV301">
            <v>331</v>
          </cell>
          <cell r="AW301">
            <v>0</v>
          </cell>
          <cell r="AX301">
            <v>350</v>
          </cell>
          <cell r="AY301">
            <v>0</v>
          </cell>
          <cell r="AZ301">
            <v>600</v>
          </cell>
          <cell r="BA301">
            <v>500</v>
          </cell>
          <cell r="BB301">
            <v>371</v>
          </cell>
          <cell r="BC301">
            <v>45</v>
          </cell>
          <cell r="BD301">
            <v>0</v>
          </cell>
          <cell r="BE301">
            <v>447</v>
          </cell>
          <cell r="BF301">
            <v>600</v>
          </cell>
          <cell r="BG301">
            <v>666</v>
          </cell>
          <cell r="BH301">
            <v>1032</v>
          </cell>
          <cell r="BI301">
            <v>530</v>
          </cell>
          <cell r="BJ301">
            <v>0</v>
          </cell>
          <cell r="BK301">
            <v>23284</v>
          </cell>
          <cell r="BL301">
            <v>23284</v>
          </cell>
        </row>
        <row r="302">
          <cell r="C302" t="str">
            <v>B15010</v>
          </cell>
          <cell r="D302" t="str">
            <v>B.15.A.1)  Accantonamenti per cause civili ed oneri processuali</v>
          </cell>
          <cell r="E302" t="str">
            <v>2008</v>
          </cell>
          <cell r="F302" t="str">
            <v>C</v>
          </cell>
          <cell r="G302">
            <v>0</v>
          </cell>
          <cell r="H302">
            <v>0</v>
          </cell>
          <cell r="I302">
            <v>0</v>
          </cell>
          <cell r="L302">
            <v>0</v>
          </cell>
          <cell r="O302">
            <v>0</v>
          </cell>
          <cell r="R302">
            <v>730</v>
          </cell>
          <cell r="U302">
            <v>1819</v>
          </cell>
          <cell r="X302">
            <v>0</v>
          </cell>
          <cell r="AA302">
            <v>50</v>
          </cell>
          <cell r="AD302">
            <v>248</v>
          </cell>
          <cell r="AG302">
            <v>0</v>
          </cell>
          <cell r="AJ302">
            <v>0</v>
          </cell>
          <cell r="AM302">
            <v>0</v>
          </cell>
          <cell r="AP302">
            <v>0</v>
          </cell>
          <cell r="AS302">
            <v>0</v>
          </cell>
          <cell r="AT302">
            <v>100</v>
          </cell>
          <cell r="AU302">
            <v>0</v>
          </cell>
          <cell r="AV302">
            <v>331</v>
          </cell>
          <cell r="AW302">
            <v>0</v>
          </cell>
          <cell r="AX302">
            <v>350</v>
          </cell>
          <cell r="AY302">
            <v>0</v>
          </cell>
          <cell r="AZ302">
            <v>600</v>
          </cell>
          <cell r="BA302">
            <v>360</v>
          </cell>
          <cell r="BB302">
            <v>0</v>
          </cell>
          <cell r="BC302">
            <v>45</v>
          </cell>
          <cell r="BD302">
            <v>0</v>
          </cell>
          <cell r="BE302">
            <v>0</v>
          </cell>
          <cell r="BF302">
            <v>600</v>
          </cell>
          <cell r="BG302">
            <v>666</v>
          </cell>
          <cell r="BH302">
            <v>1032</v>
          </cell>
          <cell r="BI302">
            <v>0</v>
          </cell>
          <cell r="BJ302">
            <v>0</v>
          </cell>
          <cell r="BK302">
            <v>6931</v>
          </cell>
          <cell r="BL302">
            <v>6931</v>
          </cell>
        </row>
        <row r="303">
          <cell r="C303" t="str">
            <v>B15015</v>
          </cell>
          <cell r="D303" t="str">
            <v>B.15.A.2)  Accantonamenti per contenzioso personale dipendente</v>
          </cell>
          <cell r="E303" t="str">
            <v>2008</v>
          </cell>
          <cell r="F303" t="str">
            <v>C</v>
          </cell>
          <cell r="G303">
            <v>0</v>
          </cell>
          <cell r="H303">
            <v>0</v>
          </cell>
          <cell r="I303">
            <v>0</v>
          </cell>
          <cell r="L303">
            <v>0</v>
          </cell>
          <cell r="O303">
            <v>0</v>
          </cell>
          <cell r="R303">
            <v>100</v>
          </cell>
          <cell r="U303">
            <v>766</v>
          </cell>
          <cell r="X303">
            <v>0</v>
          </cell>
          <cell r="AA303">
            <v>50</v>
          </cell>
          <cell r="AD303">
            <v>624</v>
          </cell>
          <cell r="AG303">
            <v>0</v>
          </cell>
          <cell r="AJ303">
            <v>0</v>
          </cell>
          <cell r="AM303">
            <v>0</v>
          </cell>
          <cell r="AP303">
            <v>99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100</v>
          </cell>
          <cell r="BB303">
            <v>0</v>
          </cell>
          <cell r="BC303">
            <v>0</v>
          </cell>
          <cell r="BD303">
            <v>0</v>
          </cell>
          <cell r="BE303">
            <v>447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2186</v>
          </cell>
          <cell r="BL303">
            <v>2186</v>
          </cell>
        </row>
        <row r="304">
          <cell r="C304" t="str">
            <v>B15020</v>
          </cell>
          <cell r="D304" t="str">
            <v>B.15.A.3) Altri accantonamenti per rischi</v>
          </cell>
          <cell r="E304" t="str">
            <v>2008</v>
          </cell>
          <cell r="F304" t="str">
            <v>C</v>
          </cell>
          <cell r="G304">
            <v>0</v>
          </cell>
          <cell r="H304">
            <v>0</v>
          </cell>
          <cell r="I304">
            <v>0</v>
          </cell>
          <cell r="L304">
            <v>0</v>
          </cell>
          <cell r="O304">
            <v>10000</v>
          </cell>
          <cell r="R304">
            <v>0</v>
          </cell>
          <cell r="U304">
            <v>139</v>
          </cell>
          <cell r="X304">
            <v>2294</v>
          </cell>
          <cell r="AA304">
            <v>0</v>
          </cell>
          <cell r="AD304">
            <v>134</v>
          </cell>
          <cell r="AG304">
            <v>218</v>
          </cell>
          <cell r="AJ304">
            <v>0</v>
          </cell>
          <cell r="AM304">
            <v>0</v>
          </cell>
          <cell r="AP304">
            <v>0</v>
          </cell>
          <cell r="AS304">
            <v>441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40</v>
          </cell>
          <cell r="BB304">
            <v>371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530</v>
          </cell>
          <cell r="BJ304">
            <v>0</v>
          </cell>
          <cell r="BK304">
            <v>14167</v>
          </cell>
          <cell r="BL304">
            <v>14167</v>
          </cell>
        </row>
        <row r="305">
          <cell r="C305" t="str">
            <v>B15025</v>
          </cell>
          <cell r="D305" t="str">
            <v>B.15.B) Accantonamenti per premio di operosità</v>
          </cell>
          <cell r="E305" t="str">
            <v>2008</v>
          </cell>
          <cell r="F305" t="str">
            <v>C</v>
          </cell>
          <cell r="G305">
            <v>0</v>
          </cell>
          <cell r="H305">
            <v>0</v>
          </cell>
          <cell r="I305">
            <v>391</v>
          </cell>
          <cell r="L305">
            <v>350</v>
          </cell>
          <cell r="O305">
            <v>433</v>
          </cell>
          <cell r="R305">
            <v>107</v>
          </cell>
          <cell r="U305">
            <v>415</v>
          </cell>
          <cell r="X305">
            <v>955</v>
          </cell>
          <cell r="AA305">
            <v>200</v>
          </cell>
          <cell r="AD305">
            <v>268</v>
          </cell>
          <cell r="AG305">
            <v>0</v>
          </cell>
          <cell r="AJ305">
            <v>0</v>
          </cell>
          <cell r="AM305">
            <v>0</v>
          </cell>
          <cell r="AP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3119</v>
          </cell>
          <cell r="BL305">
            <v>3119</v>
          </cell>
        </row>
        <row r="306">
          <cell r="C306" t="str">
            <v>B15030</v>
          </cell>
          <cell r="D306" t="str">
            <v>B.15.C) Altri accantonamenti</v>
          </cell>
          <cell r="E306" t="str">
            <v>2008</v>
          </cell>
          <cell r="F306" t="str">
            <v>C</v>
          </cell>
          <cell r="G306">
            <v>0</v>
          </cell>
          <cell r="H306">
            <v>15821</v>
          </cell>
          <cell r="I306">
            <v>4536</v>
          </cell>
          <cell r="L306">
            <v>2381</v>
          </cell>
          <cell r="O306">
            <v>16393</v>
          </cell>
          <cell r="R306">
            <v>1876</v>
          </cell>
          <cell r="U306">
            <v>10298</v>
          </cell>
          <cell r="X306">
            <v>14762</v>
          </cell>
          <cell r="AA306">
            <v>2083</v>
          </cell>
          <cell r="AD306">
            <v>3811</v>
          </cell>
          <cell r="AG306">
            <v>3768</v>
          </cell>
          <cell r="AJ306">
            <v>0</v>
          </cell>
          <cell r="AM306">
            <v>0</v>
          </cell>
          <cell r="AP306">
            <v>259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286</v>
          </cell>
          <cell r="AY306">
            <v>64</v>
          </cell>
          <cell r="AZ306">
            <v>0</v>
          </cell>
          <cell r="BA306">
            <v>75</v>
          </cell>
          <cell r="BB306">
            <v>66</v>
          </cell>
          <cell r="BC306">
            <v>0</v>
          </cell>
          <cell r="BD306">
            <v>0</v>
          </cell>
          <cell r="BE306">
            <v>2</v>
          </cell>
          <cell r="BF306">
            <v>2689</v>
          </cell>
          <cell r="BG306">
            <v>562</v>
          </cell>
          <cell r="BH306">
            <v>0</v>
          </cell>
          <cell r="BI306">
            <v>3155</v>
          </cell>
          <cell r="BJ306">
            <v>60</v>
          </cell>
          <cell r="BK306">
            <v>82947</v>
          </cell>
          <cell r="BL306">
            <v>82947</v>
          </cell>
        </row>
        <row r="307">
          <cell r="C307" t="str">
            <v>B15035</v>
          </cell>
          <cell r="D307" t="str">
            <v>B.15.C.1)  Accantonamenti per interessi di mora</v>
          </cell>
          <cell r="E307" t="str">
            <v>2008</v>
          </cell>
          <cell r="F307" t="str">
            <v>C</v>
          </cell>
          <cell r="G307">
            <v>0</v>
          </cell>
          <cell r="H307">
            <v>0</v>
          </cell>
          <cell r="I307">
            <v>0</v>
          </cell>
          <cell r="L307">
            <v>0</v>
          </cell>
          <cell r="O307">
            <v>0</v>
          </cell>
          <cell r="R307">
            <v>45</v>
          </cell>
          <cell r="U307">
            <v>0</v>
          </cell>
          <cell r="X307">
            <v>0</v>
          </cell>
          <cell r="AA307">
            <v>0</v>
          </cell>
          <cell r="AD307">
            <v>0</v>
          </cell>
          <cell r="AG307">
            <v>0</v>
          </cell>
          <cell r="AJ307">
            <v>0</v>
          </cell>
          <cell r="AM307">
            <v>0</v>
          </cell>
          <cell r="AP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75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120</v>
          </cell>
          <cell r="BL307">
            <v>120</v>
          </cell>
        </row>
        <row r="308">
          <cell r="C308" t="str">
            <v>B15040</v>
          </cell>
          <cell r="D308" t="str">
            <v>B.15.C.2)  Acc. Rinnovi convenzioni MMG/Pls/MCA ed altri</v>
          </cell>
          <cell r="E308" t="str">
            <v>2008</v>
          </cell>
          <cell r="F308" t="str">
            <v>C</v>
          </cell>
          <cell r="G308">
            <v>0</v>
          </cell>
          <cell r="H308">
            <v>0</v>
          </cell>
          <cell r="I308">
            <v>3834</v>
          </cell>
          <cell r="L308">
            <v>1918</v>
          </cell>
          <cell r="O308">
            <v>11870</v>
          </cell>
          <cell r="R308">
            <v>1368</v>
          </cell>
          <cell r="U308">
            <v>16</v>
          </cell>
          <cell r="X308">
            <v>11749</v>
          </cell>
          <cell r="AA308">
            <v>1294</v>
          </cell>
          <cell r="AD308">
            <v>2516</v>
          </cell>
          <cell r="AG308">
            <v>2889</v>
          </cell>
          <cell r="AJ308">
            <v>0</v>
          </cell>
          <cell r="AM308">
            <v>0</v>
          </cell>
          <cell r="AP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37454</v>
          </cell>
          <cell r="BL308">
            <v>37454</v>
          </cell>
        </row>
        <row r="309">
          <cell r="C309" t="str">
            <v>B15045</v>
          </cell>
          <cell r="D309" t="str">
            <v>B.15.C.3)  Acc. Rinnovi contratt. - dirigenza medica</v>
          </cell>
          <cell r="E309" t="str">
            <v>2008</v>
          </cell>
          <cell r="F309" t="str">
            <v>C</v>
          </cell>
          <cell r="G309">
            <v>0</v>
          </cell>
          <cell r="H309">
            <v>0</v>
          </cell>
          <cell r="I309">
            <v>305</v>
          </cell>
          <cell r="L309">
            <v>185</v>
          </cell>
          <cell r="O309">
            <v>617</v>
          </cell>
          <cell r="R309">
            <v>210</v>
          </cell>
          <cell r="U309">
            <v>4734</v>
          </cell>
          <cell r="X309">
            <v>758</v>
          </cell>
          <cell r="AA309">
            <v>296</v>
          </cell>
          <cell r="AD309">
            <v>292</v>
          </cell>
          <cell r="AG309">
            <v>364</v>
          </cell>
          <cell r="AJ309">
            <v>0</v>
          </cell>
          <cell r="AM309">
            <v>0</v>
          </cell>
          <cell r="AP309">
            <v>108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107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254</v>
          </cell>
          <cell r="BH309">
            <v>0</v>
          </cell>
          <cell r="BI309">
            <v>117</v>
          </cell>
          <cell r="BJ309">
            <v>20</v>
          </cell>
          <cell r="BK309">
            <v>8367</v>
          </cell>
          <cell r="BL309">
            <v>8367</v>
          </cell>
        </row>
        <row r="310">
          <cell r="C310" t="str">
            <v>B15050</v>
          </cell>
          <cell r="D310" t="str">
            <v>B.15.C.4)  Acc. Rinnovi contratt.- dirigenza non medica</v>
          </cell>
          <cell r="E310" t="str">
            <v>2008</v>
          </cell>
          <cell r="F310" t="str">
            <v>C</v>
          </cell>
          <cell r="G310">
            <v>0</v>
          </cell>
          <cell r="H310">
            <v>0</v>
          </cell>
          <cell r="I310">
            <v>34</v>
          </cell>
          <cell r="L310">
            <v>29</v>
          </cell>
          <cell r="O310">
            <v>136</v>
          </cell>
          <cell r="R310">
            <v>32</v>
          </cell>
          <cell r="U310">
            <v>448</v>
          </cell>
          <cell r="X310">
            <v>204</v>
          </cell>
          <cell r="AA310">
            <v>54</v>
          </cell>
          <cell r="AD310">
            <v>57</v>
          </cell>
          <cell r="AG310">
            <v>58</v>
          </cell>
          <cell r="AJ310">
            <v>0</v>
          </cell>
          <cell r="AM310">
            <v>0</v>
          </cell>
          <cell r="AP310">
            <v>7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13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60</v>
          </cell>
          <cell r="BH310">
            <v>0</v>
          </cell>
          <cell r="BI310">
            <v>15</v>
          </cell>
          <cell r="BJ310">
            <v>1</v>
          </cell>
          <cell r="BK310">
            <v>1148</v>
          </cell>
          <cell r="BL310">
            <v>1148</v>
          </cell>
        </row>
        <row r="311">
          <cell r="C311" t="str">
            <v>B15055</v>
          </cell>
          <cell r="D311" t="str">
            <v>B.15.C.5)  Acc. Rinnovi contratt.: - comparto</v>
          </cell>
          <cell r="E311" t="str">
            <v>2008</v>
          </cell>
          <cell r="F311" t="str">
            <v>C</v>
          </cell>
          <cell r="G311">
            <v>0</v>
          </cell>
          <cell r="H311">
            <v>0</v>
          </cell>
          <cell r="I311">
            <v>363</v>
          </cell>
          <cell r="L311">
            <v>249</v>
          </cell>
          <cell r="O311">
            <v>595</v>
          </cell>
          <cell r="R311">
            <v>221</v>
          </cell>
          <cell r="U311">
            <v>5100</v>
          </cell>
          <cell r="X311">
            <v>935</v>
          </cell>
          <cell r="AA311">
            <v>439</v>
          </cell>
          <cell r="AD311">
            <v>382</v>
          </cell>
          <cell r="AG311">
            <v>457</v>
          </cell>
          <cell r="AJ311">
            <v>0</v>
          </cell>
          <cell r="AM311">
            <v>0</v>
          </cell>
          <cell r="AP311">
            <v>144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166</v>
          </cell>
          <cell r="AY311">
            <v>0</v>
          </cell>
          <cell r="AZ311">
            <v>0</v>
          </cell>
          <cell r="BA311">
            <v>0</v>
          </cell>
          <cell r="BB311">
            <v>66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248</v>
          </cell>
          <cell r="BH311">
            <v>0</v>
          </cell>
          <cell r="BI311">
            <v>138</v>
          </cell>
          <cell r="BJ311">
            <v>39</v>
          </cell>
          <cell r="BK311">
            <v>9542</v>
          </cell>
          <cell r="BL311">
            <v>9542</v>
          </cell>
        </row>
        <row r="312">
          <cell r="C312" t="str">
            <v>B15060</v>
          </cell>
          <cell r="D312" t="str">
            <v>B.15.C.6) Altri accantonamenti</v>
          </cell>
          <cell r="E312" t="str">
            <v>2008</v>
          </cell>
          <cell r="F312" t="str">
            <v>C</v>
          </cell>
          <cell r="G312">
            <v>0</v>
          </cell>
          <cell r="H312">
            <v>15821</v>
          </cell>
          <cell r="I312">
            <v>0</v>
          </cell>
          <cell r="L312">
            <v>0</v>
          </cell>
          <cell r="O312">
            <v>3175</v>
          </cell>
          <cell r="R312">
            <v>0</v>
          </cell>
          <cell r="U312">
            <v>0</v>
          </cell>
          <cell r="X312">
            <v>1116</v>
          </cell>
          <cell r="AA312">
            <v>0</v>
          </cell>
          <cell r="AD312">
            <v>564</v>
          </cell>
          <cell r="AG312">
            <v>0</v>
          </cell>
          <cell r="AJ312">
            <v>0</v>
          </cell>
          <cell r="AM312">
            <v>0</v>
          </cell>
          <cell r="AP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64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2</v>
          </cell>
          <cell r="BF312">
            <v>2689</v>
          </cell>
          <cell r="BG312">
            <v>0</v>
          </cell>
          <cell r="BH312">
            <v>0</v>
          </cell>
          <cell r="BI312">
            <v>2885</v>
          </cell>
          <cell r="BJ312">
            <v>0</v>
          </cell>
          <cell r="BK312">
            <v>26316</v>
          </cell>
          <cell r="BL312">
            <v>26316</v>
          </cell>
        </row>
        <row r="313">
          <cell r="C313" t="str">
            <v>B99999</v>
          </cell>
          <cell r="D313" t="str">
            <v>Totale costi della produzione (B)</v>
          </cell>
          <cell r="E313" t="str">
            <v>2008</v>
          </cell>
          <cell r="F313" t="str">
            <v>C</v>
          </cell>
          <cell r="G313">
            <v>0</v>
          </cell>
          <cell r="H313">
            <v>463117</v>
          </cell>
          <cell r="I313">
            <v>641944</v>
          </cell>
          <cell r="L313">
            <v>394718</v>
          </cell>
          <cell r="O313">
            <v>1635144</v>
          </cell>
          <cell r="R313">
            <v>302278</v>
          </cell>
          <cell r="U313">
            <v>1121427</v>
          </cell>
          <cell r="X313">
            <v>1775195</v>
          </cell>
          <cell r="AA313">
            <v>438408</v>
          </cell>
          <cell r="AD313">
            <v>588388</v>
          </cell>
          <cell r="AG313">
            <v>614799</v>
          </cell>
          <cell r="AJ313">
            <v>312332</v>
          </cell>
          <cell r="AM313">
            <v>210939</v>
          </cell>
          <cell r="AP313">
            <v>239794</v>
          </cell>
          <cell r="AS313">
            <v>83339</v>
          </cell>
          <cell r="AT313">
            <v>157901</v>
          </cell>
          <cell r="AU313">
            <v>102846</v>
          </cell>
          <cell r="AV313">
            <v>135511</v>
          </cell>
          <cell r="AW313">
            <v>68700</v>
          </cell>
          <cell r="AX313">
            <v>72265</v>
          </cell>
          <cell r="AY313">
            <v>60524</v>
          </cell>
          <cell r="AZ313">
            <v>39779</v>
          </cell>
          <cell r="BA313">
            <v>57806</v>
          </cell>
          <cell r="BB313">
            <v>117885</v>
          </cell>
          <cell r="BC313">
            <v>89986</v>
          </cell>
          <cell r="BD313">
            <v>87517</v>
          </cell>
          <cell r="BE313">
            <v>76156</v>
          </cell>
          <cell r="BF313">
            <v>60337</v>
          </cell>
          <cell r="BG313">
            <v>182130</v>
          </cell>
          <cell r="BH313">
            <v>160729</v>
          </cell>
          <cell r="BI313">
            <v>90772</v>
          </cell>
          <cell r="BJ313">
            <v>21103</v>
          </cell>
          <cell r="BK313">
            <v>8421758</v>
          </cell>
          <cell r="BL313">
            <v>10403769</v>
          </cell>
        </row>
        <row r="314">
          <cell r="C314" t="str">
            <v>C01000</v>
          </cell>
          <cell r="D314" t="str">
            <v>C.1) Interessi attivi</v>
          </cell>
          <cell r="E314" t="str">
            <v>2008</v>
          </cell>
          <cell r="F314" t="str">
            <v>C</v>
          </cell>
          <cell r="G314">
            <v>0</v>
          </cell>
          <cell r="H314">
            <v>0</v>
          </cell>
          <cell r="I314">
            <v>251</v>
          </cell>
          <cell r="L314">
            <v>13</v>
          </cell>
          <cell r="O314">
            <v>0</v>
          </cell>
          <cell r="R314">
            <v>23</v>
          </cell>
          <cell r="U314">
            <v>16</v>
          </cell>
          <cell r="X314">
            <v>0</v>
          </cell>
          <cell r="AA314">
            <v>9</v>
          </cell>
          <cell r="AD314">
            <v>1</v>
          </cell>
          <cell r="AG314">
            <v>5</v>
          </cell>
          <cell r="AJ314">
            <v>0</v>
          </cell>
          <cell r="AM314">
            <v>0</v>
          </cell>
          <cell r="AP314">
            <v>0</v>
          </cell>
          <cell r="AS314">
            <v>9</v>
          </cell>
          <cell r="AT314">
            <v>4</v>
          </cell>
          <cell r="AU314">
            <v>0</v>
          </cell>
          <cell r="AV314">
            <v>22</v>
          </cell>
          <cell r="AW314">
            <v>2</v>
          </cell>
          <cell r="AX314">
            <v>15</v>
          </cell>
          <cell r="AY314">
            <v>0</v>
          </cell>
          <cell r="AZ314">
            <v>0</v>
          </cell>
          <cell r="BA314">
            <v>0</v>
          </cell>
          <cell r="BB314">
            <v>1</v>
          </cell>
          <cell r="BC314">
            <v>0</v>
          </cell>
          <cell r="BD314">
            <v>0</v>
          </cell>
          <cell r="BE314">
            <v>6</v>
          </cell>
          <cell r="BF314">
            <v>0</v>
          </cell>
          <cell r="BG314">
            <v>0</v>
          </cell>
          <cell r="BH314">
            <v>65</v>
          </cell>
          <cell r="BI314">
            <v>2</v>
          </cell>
          <cell r="BJ314">
            <v>23</v>
          </cell>
          <cell r="BK314">
            <v>467</v>
          </cell>
          <cell r="BL314">
            <v>467</v>
          </cell>
        </row>
        <row r="315">
          <cell r="C315" t="str">
            <v>C01005</v>
          </cell>
          <cell r="D315" t="str">
            <v>C.1.A) Interessi attivi su c/tesoreria</v>
          </cell>
          <cell r="E315" t="str">
            <v>2008</v>
          </cell>
          <cell r="F315" t="str">
            <v>C</v>
          </cell>
          <cell r="G315">
            <v>0</v>
          </cell>
          <cell r="H315">
            <v>0</v>
          </cell>
          <cell r="I315">
            <v>0</v>
          </cell>
          <cell r="L315">
            <v>0</v>
          </cell>
          <cell r="O315">
            <v>0</v>
          </cell>
          <cell r="R315">
            <v>0</v>
          </cell>
          <cell r="U315">
            <v>3</v>
          </cell>
          <cell r="X315">
            <v>0</v>
          </cell>
          <cell r="AA315">
            <v>7</v>
          </cell>
          <cell r="AD315">
            <v>0</v>
          </cell>
          <cell r="AG315">
            <v>0</v>
          </cell>
          <cell r="AJ315">
            <v>0</v>
          </cell>
          <cell r="AM315">
            <v>0</v>
          </cell>
          <cell r="AP315">
            <v>0</v>
          </cell>
          <cell r="AS315">
            <v>9</v>
          </cell>
          <cell r="AT315">
            <v>1</v>
          </cell>
          <cell r="AU315">
            <v>0</v>
          </cell>
          <cell r="AV315">
            <v>21</v>
          </cell>
          <cell r="AW315">
            <v>2</v>
          </cell>
          <cell r="AX315">
            <v>15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6</v>
          </cell>
          <cell r="BF315">
            <v>0</v>
          </cell>
          <cell r="BG315">
            <v>0</v>
          </cell>
          <cell r="BH315">
            <v>65</v>
          </cell>
          <cell r="BI315">
            <v>2</v>
          </cell>
          <cell r="BJ315">
            <v>23</v>
          </cell>
          <cell r="BK315">
            <v>154</v>
          </cell>
          <cell r="BL315">
            <v>154</v>
          </cell>
        </row>
        <row r="316">
          <cell r="C316" t="str">
            <v>C01010</v>
          </cell>
          <cell r="D316" t="str">
            <v>C.1.B) Interessi attivi su c/c postali e bancari</v>
          </cell>
          <cell r="E316" t="str">
            <v>2008</v>
          </cell>
          <cell r="F316" t="str">
            <v>C</v>
          </cell>
          <cell r="G316">
            <v>0</v>
          </cell>
          <cell r="H316">
            <v>0</v>
          </cell>
          <cell r="I316">
            <v>3</v>
          </cell>
          <cell r="L316">
            <v>13</v>
          </cell>
          <cell r="O316">
            <v>0</v>
          </cell>
          <cell r="R316">
            <v>4</v>
          </cell>
          <cell r="U316">
            <v>13</v>
          </cell>
          <cell r="X316">
            <v>0</v>
          </cell>
          <cell r="AA316">
            <v>0</v>
          </cell>
          <cell r="AD316">
            <v>1</v>
          </cell>
          <cell r="AG316">
            <v>5</v>
          </cell>
          <cell r="AJ316">
            <v>0</v>
          </cell>
          <cell r="AM316">
            <v>0</v>
          </cell>
          <cell r="AP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1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40</v>
          </cell>
          <cell r="BL316">
            <v>40</v>
          </cell>
        </row>
        <row r="317">
          <cell r="C317" t="str">
            <v>C01015</v>
          </cell>
          <cell r="D317" t="str">
            <v>C.1.C) Altri interessi attivi</v>
          </cell>
          <cell r="E317" t="str">
            <v>2008</v>
          </cell>
          <cell r="F317" t="str">
            <v>C</v>
          </cell>
          <cell r="G317">
            <v>0</v>
          </cell>
          <cell r="H317">
            <v>0</v>
          </cell>
          <cell r="I317">
            <v>248</v>
          </cell>
          <cell r="L317">
            <v>0</v>
          </cell>
          <cell r="O317">
            <v>0</v>
          </cell>
          <cell r="R317">
            <v>19</v>
          </cell>
          <cell r="U317">
            <v>0</v>
          </cell>
          <cell r="X317">
            <v>0</v>
          </cell>
          <cell r="AA317">
            <v>2</v>
          </cell>
          <cell r="AD317">
            <v>0</v>
          </cell>
          <cell r="AG317">
            <v>0</v>
          </cell>
          <cell r="AJ317">
            <v>0</v>
          </cell>
          <cell r="AM317">
            <v>0</v>
          </cell>
          <cell r="AP317">
            <v>0</v>
          </cell>
          <cell r="AS317">
            <v>0</v>
          </cell>
          <cell r="AT317">
            <v>3</v>
          </cell>
          <cell r="AU317">
            <v>0</v>
          </cell>
          <cell r="AV317">
            <v>1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273</v>
          </cell>
          <cell r="BL317">
            <v>273</v>
          </cell>
        </row>
        <row r="318">
          <cell r="C318" t="str">
            <v>C02000</v>
          </cell>
          <cell r="D318" t="str">
            <v>C.2) Altri proventi</v>
          </cell>
          <cell r="E318" t="str">
            <v>2008</v>
          </cell>
          <cell r="F318" t="str">
            <v>C</v>
          </cell>
          <cell r="G318">
            <v>0</v>
          </cell>
          <cell r="H318">
            <v>0</v>
          </cell>
          <cell r="I318">
            <v>0</v>
          </cell>
          <cell r="L318">
            <v>0</v>
          </cell>
          <cell r="O318">
            <v>0</v>
          </cell>
          <cell r="R318">
            <v>0</v>
          </cell>
          <cell r="U318">
            <v>76</v>
          </cell>
          <cell r="X318">
            <v>0</v>
          </cell>
          <cell r="AA318">
            <v>0</v>
          </cell>
          <cell r="AD318">
            <v>0</v>
          </cell>
          <cell r="AG318">
            <v>0</v>
          </cell>
          <cell r="AJ318">
            <v>0</v>
          </cell>
          <cell r="AM318">
            <v>0</v>
          </cell>
          <cell r="AP318">
            <v>1</v>
          </cell>
          <cell r="AS318">
            <v>0</v>
          </cell>
          <cell r="AT318">
            <v>0</v>
          </cell>
          <cell r="AU318">
            <v>0</v>
          </cell>
          <cell r="AV318">
            <v>101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59</v>
          </cell>
          <cell r="BB318">
            <v>27</v>
          </cell>
          <cell r="BC318">
            <v>22</v>
          </cell>
          <cell r="BD318">
            <v>0</v>
          </cell>
          <cell r="BE318">
            <v>0</v>
          </cell>
          <cell r="BF318">
            <v>14</v>
          </cell>
          <cell r="BG318">
            <v>309</v>
          </cell>
          <cell r="BH318">
            <v>0</v>
          </cell>
          <cell r="BI318">
            <v>0</v>
          </cell>
          <cell r="BJ318">
            <v>0</v>
          </cell>
          <cell r="BK318">
            <v>609</v>
          </cell>
          <cell r="BL318">
            <v>609</v>
          </cell>
        </row>
        <row r="319">
          <cell r="C319" t="str">
            <v>C02005</v>
          </cell>
          <cell r="D319" t="str">
            <v>C.2.A) Proventi da partecipazioni</v>
          </cell>
          <cell r="E319" t="str">
            <v>2008</v>
          </cell>
          <cell r="F319" t="str">
            <v>C</v>
          </cell>
          <cell r="G319">
            <v>0</v>
          </cell>
          <cell r="H319">
            <v>0</v>
          </cell>
          <cell r="I319">
            <v>0</v>
          </cell>
          <cell r="L319">
            <v>0</v>
          </cell>
          <cell r="O319">
            <v>0</v>
          </cell>
          <cell r="R319">
            <v>0</v>
          </cell>
          <cell r="U319">
            <v>0</v>
          </cell>
          <cell r="X319">
            <v>0</v>
          </cell>
          <cell r="AA319">
            <v>0</v>
          </cell>
          <cell r="AD319">
            <v>0</v>
          </cell>
          <cell r="AG319">
            <v>0</v>
          </cell>
          <cell r="AJ319">
            <v>0</v>
          </cell>
          <cell r="AM319">
            <v>0</v>
          </cell>
          <cell r="AP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</row>
        <row r="320">
          <cell r="C320" t="str">
            <v>C02010</v>
          </cell>
          <cell r="D320" t="str">
            <v>C.2.B) Proventi finanziari da crediti iscritti nelle immobilizzazioni</v>
          </cell>
          <cell r="E320" t="str">
            <v>2008</v>
          </cell>
          <cell r="F320" t="str">
            <v>C</v>
          </cell>
          <cell r="G320">
            <v>0</v>
          </cell>
          <cell r="H320">
            <v>0</v>
          </cell>
          <cell r="I320">
            <v>0</v>
          </cell>
          <cell r="L320">
            <v>0</v>
          </cell>
          <cell r="O320">
            <v>0</v>
          </cell>
          <cell r="R320">
            <v>0</v>
          </cell>
          <cell r="U320">
            <v>0</v>
          </cell>
          <cell r="X320">
            <v>0</v>
          </cell>
          <cell r="AA320">
            <v>0</v>
          </cell>
          <cell r="AD320">
            <v>0</v>
          </cell>
          <cell r="AG320">
            <v>0</v>
          </cell>
          <cell r="AJ320">
            <v>0</v>
          </cell>
          <cell r="AM320">
            <v>0</v>
          </cell>
          <cell r="AP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</row>
        <row r="321">
          <cell r="C321" t="str">
            <v>C02015</v>
          </cell>
          <cell r="D321" t="str">
            <v>C.2.C) Proventi finanziari da titoli iscritti nelle immobilizzazioni</v>
          </cell>
          <cell r="E321" t="str">
            <v>2008</v>
          </cell>
          <cell r="F321" t="str">
            <v>C</v>
          </cell>
          <cell r="G321">
            <v>0</v>
          </cell>
          <cell r="H321">
            <v>0</v>
          </cell>
          <cell r="I321">
            <v>0</v>
          </cell>
          <cell r="L321">
            <v>0</v>
          </cell>
          <cell r="O321">
            <v>0</v>
          </cell>
          <cell r="R321">
            <v>0</v>
          </cell>
          <cell r="U321">
            <v>0</v>
          </cell>
          <cell r="X321">
            <v>0</v>
          </cell>
          <cell r="AA321">
            <v>0</v>
          </cell>
          <cell r="AD321">
            <v>0</v>
          </cell>
          <cell r="AG321">
            <v>0</v>
          </cell>
          <cell r="AJ321">
            <v>0</v>
          </cell>
          <cell r="AM321">
            <v>0</v>
          </cell>
          <cell r="AP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</row>
        <row r="322">
          <cell r="C322" t="str">
            <v>C02020</v>
          </cell>
          <cell r="D322" t="str">
            <v>C.2.D) Altri proventi finanziari diversi dai precedenti</v>
          </cell>
          <cell r="E322" t="str">
            <v>2008</v>
          </cell>
          <cell r="F322" t="str">
            <v>C</v>
          </cell>
          <cell r="G322">
            <v>0</v>
          </cell>
          <cell r="H322">
            <v>0</v>
          </cell>
          <cell r="I322">
            <v>0</v>
          </cell>
          <cell r="L322">
            <v>0</v>
          </cell>
          <cell r="O322">
            <v>0</v>
          </cell>
          <cell r="R322">
            <v>0</v>
          </cell>
          <cell r="U322">
            <v>76</v>
          </cell>
          <cell r="X322">
            <v>0</v>
          </cell>
          <cell r="AA322">
            <v>0</v>
          </cell>
          <cell r="AD322">
            <v>0</v>
          </cell>
          <cell r="AG322">
            <v>0</v>
          </cell>
          <cell r="AJ322">
            <v>0</v>
          </cell>
          <cell r="AM322">
            <v>0</v>
          </cell>
          <cell r="AP322">
            <v>1</v>
          </cell>
          <cell r="AS322">
            <v>0</v>
          </cell>
          <cell r="AT322">
            <v>0</v>
          </cell>
          <cell r="AU322">
            <v>0</v>
          </cell>
          <cell r="AV322">
            <v>101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59</v>
          </cell>
          <cell r="BB322">
            <v>27</v>
          </cell>
          <cell r="BC322">
            <v>22</v>
          </cell>
          <cell r="BD322">
            <v>0</v>
          </cell>
          <cell r="BE322">
            <v>0</v>
          </cell>
          <cell r="BF322">
            <v>14</v>
          </cell>
          <cell r="BG322">
            <v>309</v>
          </cell>
          <cell r="BH322">
            <v>0</v>
          </cell>
          <cell r="BI322">
            <v>0</v>
          </cell>
          <cell r="BJ322">
            <v>0</v>
          </cell>
          <cell r="BK322">
            <v>609</v>
          </cell>
          <cell r="BL322">
            <v>609</v>
          </cell>
        </row>
        <row r="323">
          <cell r="C323" t="str">
            <v>C02025</v>
          </cell>
          <cell r="D323" t="str">
            <v>C.2.E) Utili su cambi</v>
          </cell>
          <cell r="E323" t="str">
            <v>2008</v>
          </cell>
          <cell r="F323" t="str">
            <v>C</v>
          </cell>
          <cell r="G323">
            <v>0</v>
          </cell>
          <cell r="H323">
            <v>0</v>
          </cell>
          <cell r="I323">
            <v>0</v>
          </cell>
          <cell r="L323">
            <v>0</v>
          </cell>
          <cell r="O323">
            <v>0</v>
          </cell>
          <cell r="R323">
            <v>0</v>
          </cell>
          <cell r="U323">
            <v>0</v>
          </cell>
          <cell r="X323">
            <v>0</v>
          </cell>
          <cell r="AA323">
            <v>0</v>
          </cell>
          <cell r="AD323">
            <v>0</v>
          </cell>
          <cell r="AG323">
            <v>0</v>
          </cell>
          <cell r="AJ323">
            <v>0</v>
          </cell>
          <cell r="AM323">
            <v>0</v>
          </cell>
          <cell r="AP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</row>
        <row r="324">
          <cell r="C324" t="str">
            <v>C03000</v>
          </cell>
          <cell r="D324" t="str">
            <v>C.3)  Interessi passivi</v>
          </cell>
          <cell r="E324" t="str">
            <v>2008</v>
          </cell>
          <cell r="F324" t="str">
            <v>C</v>
          </cell>
          <cell r="G324">
            <v>0</v>
          </cell>
          <cell r="H324">
            <v>0</v>
          </cell>
          <cell r="I324">
            <v>4245</v>
          </cell>
          <cell r="L324">
            <v>1391</v>
          </cell>
          <cell r="O324">
            <v>20471</v>
          </cell>
          <cell r="R324">
            <v>2098</v>
          </cell>
          <cell r="U324">
            <v>13109</v>
          </cell>
          <cell r="X324">
            <v>15916</v>
          </cell>
          <cell r="AA324">
            <v>2728</v>
          </cell>
          <cell r="AD324">
            <v>6584</v>
          </cell>
          <cell r="AG324">
            <v>3746</v>
          </cell>
          <cell r="AJ324">
            <v>1599</v>
          </cell>
          <cell r="AM324">
            <v>2642</v>
          </cell>
          <cell r="AP324">
            <v>1674</v>
          </cell>
          <cell r="AS324">
            <v>52</v>
          </cell>
          <cell r="AT324">
            <v>1423</v>
          </cell>
          <cell r="AU324">
            <v>1540</v>
          </cell>
          <cell r="AV324">
            <v>413</v>
          </cell>
          <cell r="AW324">
            <v>596</v>
          </cell>
          <cell r="AX324">
            <v>12</v>
          </cell>
          <cell r="AY324">
            <v>1016</v>
          </cell>
          <cell r="AZ324">
            <v>41</v>
          </cell>
          <cell r="BA324">
            <v>555</v>
          </cell>
          <cell r="BB324">
            <v>1689</v>
          </cell>
          <cell r="BC324">
            <v>457</v>
          </cell>
          <cell r="BD324">
            <v>681</v>
          </cell>
          <cell r="BE324">
            <v>8</v>
          </cell>
          <cell r="BF324">
            <v>511</v>
          </cell>
          <cell r="BG324">
            <v>1552</v>
          </cell>
          <cell r="BH324">
            <v>1590</v>
          </cell>
          <cell r="BI324">
            <v>5</v>
          </cell>
          <cell r="BJ324">
            <v>0</v>
          </cell>
          <cell r="BK324">
            <v>88344</v>
          </cell>
          <cell r="BL324">
            <v>88344</v>
          </cell>
        </row>
        <row r="325">
          <cell r="C325" t="str">
            <v>C03005</v>
          </cell>
          <cell r="D325" t="str">
            <v>C.3.A) Interessi passivi su c/c tesoreria</v>
          </cell>
          <cell r="E325" t="str">
            <v>2008</v>
          </cell>
          <cell r="F325" t="str">
            <v>C</v>
          </cell>
          <cell r="G325">
            <v>0</v>
          </cell>
          <cell r="H325">
            <v>0</v>
          </cell>
          <cell r="I325">
            <v>2712</v>
          </cell>
          <cell r="L325">
            <v>1206</v>
          </cell>
          <cell r="O325">
            <v>12152</v>
          </cell>
          <cell r="R325">
            <v>2098</v>
          </cell>
          <cell r="U325">
            <v>7781</v>
          </cell>
          <cell r="X325">
            <v>9553</v>
          </cell>
          <cell r="AA325">
            <v>2618</v>
          </cell>
          <cell r="AD325">
            <v>3658</v>
          </cell>
          <cell r="AG325">
            <v>2417</v>
          </cell>
          <cell r="AJ325">
            <v>1599</v>
          </cell>
          <cell r="AM325">
            <v>2344</v>
          </cell>
          <cell r="AP325">
            <v>1577</v>
          </cell>
          <cell r="AS325">
            <v>3</v>
          </cell>
          <cell r="AT325">
            <v>1251</v>
          </cell>
          <cell r="AU325">
            <v>1050</v>
          </cell>
          <cell r="AV325">
            <v>212</v>
          </cell>
          <cell r="AW325">
            <v>177</v>
          </cell>
          <cell r="AX325">
            <v>0</v>
          </cell>
          <cell r="AY325">
            <v>673</v>
          </cell>
          <cell r="AZ325">
            <v>38</v>
          </cell>
          <cell r="BA325">
            <v>479</v>
          </cell>
          <cell r="BB325">
            <v>1196</v>
          </cell>
          <cell r="BC325">
            <v>457</v>
          </cell>
          <cell r="BD325">
            <v>608</v>
          </cell>
          <cell r="BE325">
            <v>0</v>
          </cell>
          <cell r="BF325">
            <v>482</v>
          </cell>
          <cell r="BG325">
            <v>98</v>
          </cell>
          <cell r="BH325">
            <v>38</v>
          </cell>
          <cell r="BI325">
            <v>0</v>
          </cell>
          <cell r="BJ325">
            <v>0</v>
          </cell>
          <cell r="BK325">
            <v>56477</v>
          </cell>
          <cell r="BL325">
            <v>56477</v>
          </cell>
        </row>
        <row r="326">
          <cell r="C326" t="str">
            <v>C03010</v>
          </cell>
          <cell r="D326" t="str">
            <v>C.3.B) Interessi passivi su mutui</v>
          </cell>
          <cell r="E326" t="str">
            <v>2008</v>
          </cell>
          <cell r="F326" t="str">
            <v>C</v>
          </cell>
          <cell r="G326">
            <v>0</v>
          </cell>
          <cell r="H326">
            <v>0</v>
          </cell>
          <cell r="I326">
            <v>0</v>
          </cell>
          <cell r="L326">
            <v>0</v>
          </cell>
          <cell r="O326">
            <v>0</v>
          </cell>
          <cell r="R326">
            <v>0</v>
          </cell>
          <cell r="U326">
            <v>0</v>
          </cell>
          <cell r="X326">
            <v>0</v>
          </cell>
          <cell r="AA326">
            <v>0</v>
          </cell>
          <cell r="AD326">
            <v>0</v>
          </cell>
          <cell r="AG326">
            <v>0</v>
          </cell>
          <cell r="AJ326">
            <v>0</v>
          </cell>
          <cell r="AM326">
            <v>0</v>
          </cell>
          <cell r="AP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1552</v>
          </cell>
          <cell r="BI326">
            <v>0</v>
          </cell>
          <cell r="BJ326">
            <v>0</v>
          </cell>
          <cell r="BK326">
            <v>1552</v>
          </cell>
          <cell r="BL326">
            <v>1552</v>
          </cell>
        </row>
        <row r="327">
          <cell r="C327" t="str">
            <v>C03015</v>
          </cell>
          <cell r="D327" t="str">
            <v>C.3.C) Altri interessi passivi</v>
          </cell>
          <cell r="E327" t="str">
            <v>2008</v>
          </cell>
          <cell r="F327" t="str">
            <v>C</v>
          </cell>
          <cell r="G327">
            <v>0</v>
          </cell>
          <cell r="H327">
            <v>0</v>
          </cell>
          <cell r="I327">
            <v>1533</v>
          </cell>
          <cell r="L327">
            <v>185</v>
          </cell>
          <cell r="O327">
            <v>8319</v>
          </cell>
          <cell r="R327">
            <v>0</v>
          </cell>
          <cell r="U327">
            <v>5328</v>
          </cell>
          <cell r="X327">
            <v>6363</v>
          </cell>
          <cell r="AA327">
            <v>110</v>
          </cell>
          <cell r="AD327">
            <v>2926</v>
          </cell>
          <cell r="AG327">
            <v>1329</v>
          </cell>
          <cell r="AJ327">
            <v>0</v>
          </cell>
          <cell r="AM327">
            <v>298</v>
          </cell>
          <cell r="AP327">
            <v>97</v>
          </cell>
          <cell r="AS327">
            <v>49</v>
          </cell>
          <cell r="AT327">
            <v>172</v>
          </cell>
          <cell r="AU327">
            <v>490</v>
          </cell>
          <cell r="AV327">
            <v>201</v>
          </cell>
          <cell r="AW327">
            <v>419</v>
          </cell>
          <cell r="AX327">
            <v>12</v>
          </cell>
          <cell r="AY327">
            <v>343</v>
          </cell>
          <cell r="AZ327">
            <v>3</v>
          </cell>
          <cell r="BA327">
            <v>76</v>
          </cell>
          <cell r="BB327">
            <v>493</v>
          </cell>
          <cell r="BC327">
            <v>0</v>
          </cell>
          <cell r="BD327">
            <v>73</v>
          </cell>
          <cell r="BE327">
            <v>8</v>
          </cell>
          <cell r="BF327">
            <v>29</v>
          </cell>
          <cell r="BG327">
            <v>1454</v>
          </cell>
          <cell r="BH327">
            <v>0</v>
          </cell>
          <cell r="BI327">
            <v>5</v>
          </cell>
          <cell r="BJ327">
            <v>0</v>
          </cell>
          <cell r="BK327">
            <v>30315</v>
          </cell>
          <cell r="BL327">
            <v>30315</v>
          </cell>
        </row>
        <row r="328">
          <cell r="C328" t="str">
            <v>C04000</v>
          </cell>
          <cell r="D328" t="str">
            <v>C.4)  Altri oneri</v>
          </cell>
          <cell r="E328" t="str">
            <v>2008</v>
          </cell>
          <cell r="F328" t="str">
            <v>C</v>
          </cell>
          <cell r="G328">
            <v>0</v>
          </cell>
          <cell r="H328">
            <v>0</v>
          </cell>
          <cell r="I328">
            <v>0</v>
          </cell>
          <cell r="L328">
            <v>0</v>
          </cell>
          <cell r="O328">
            <v>0</v>
          </cell>
          <cell r="R328">
            <v>398</v>
          </cell>
          <cell r="U328">
            <v>0</v>
          </cell>
          <cell r="X328">
            <v>0</v>
          </cell>
          <cell r="AA328">
            <v>0</v>
          </cell>
          <cell r="AD328">
            <v>1</v>
          </cell>
          <cell r="AG328">
            <v>1</v>
          </cell>
          <cell r="AJ328">
            <v>1639</v>
          </cell>
          <cell r="AM328">
            <v>0</v>
          </cell>
          <cell r="AP328">
            <v>10</v>
          </cell>
          <cell r="AS328">
            <v>0</v>
          </cell>
          <cell r="AT328">
            <v>1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1</v>
          </cell>
          <cell r="AZ328">
            <v>0</v>
          </cell>
          <cell r="BA328">
            <v>0</v>
          </cell>
          <cell r="BB328">
            <v>0</v>
          </cell>
          <cell r="BC328">
            <v>7</v>
          </cell>
          <cell r="BD328">
            <v>0</v>
          </cell>
          <cell r="BE328">
            <v>0</v>
          </cell>
          <cell r="BF328">
            <v>0</v>
          </cell>
          <cell r="BG328">
            <v>2</v>
          </cell>
          <cell r="BH328">
            <v>0</v>
          </cell>
          <cell r="BI328">
            <v>0</v>
          </cell>
          <cell r="BJ328">
            <v>1</v>
          </cell>
          <cell r="BK328">
            <v>2061</v>
          </cell>
          <cell r="BL328">
            <v>2061</v>
          </cell>
        </row>
        <row r="329">
          <cell r="C329" t="str">
            <v>C04005</v>
          </cell>
          <cell r="D329" t="str">
            <v>C.4.A) Altri oneri finanziari</v>
          </cell>
          <cell r="E329" t="str">
            <v>2008</v>
          </cell>
          <cell r="F329" t="str">
            <v>C</v>
          </cell>
          <cell r="G329">
            <v>0</v>
          </cell>
          <cell r="H329">
            <v>0</v>
          </cell>
          <cell r="I329">
            <v>0</v>
          </cell>
          <cell r="L329">
            <v>0</v>
          </cell>
          <cell r="O329">
            <v>0</v>
          </cell>
          <cell r="R329">
            <v>398</v>
          </cell>
          <cell r="U329">
            <v>0</v>
          </cell>
          <cell r="X329">
            <v>0</v>
          </cell>
          <cell r="AA329">
            <v>0</v>
          </cell>
          <cell r="AD329">
            <v>1</v>
          </cell>
          <cell r="AG329">
            <v>1</v>
          </cell>
          <cell r="AJ329">
            <v>1639</v>
          </cell>
          <cell r="AM329">
            <v>0</v>
          </cell>
          <cell r="AP329">
            <v>10</v>
          </cell>
          <cell r="AS329">
            <v>0</v>
          </cell>
          <cell r="AT329">
            <v>1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1</v>
          </cell>
          <cell r="AZ329">
            <v>0</v>
          </cell>
          <cell r="BA329">
            <v>0</v>
          </cell>
          <cell r="BB329">
            <v>0</v>
          </cell>
          <cell r="BC329">
            <v>7</v>
          </cell>
          <cell r="BD329">
            <v>0</v>
          </cell>
          <cell r="BE329">
            <v>0</v>
          </cell>
          <cell r="BF329">
            <v>0</v>
          </cell>
          <cell r="BG329">
            <v>2</v>
          </cell>
          <cell r="BH329">
            <v>0</v>
          </cell>
          <cell r="BI329">
            <v>0</v>
          </cell>
          <cell r="BJ329">
            <v>1</v>
          </cell>
          <cell r="BK329">
            <v>2061</v>
          </cell>
          <cell r="BL329">
            <v>2061</v>
          </cell>
        </row>
        <row r="330">
          <cell r="C330" t="str">
            <v>C04010</v>
          </cell>
          <cell r="D330" t="str">
            <v>C.4.B) Perdite su cambi</v>
          </cell>
          <cell r="E330" t="str">
            <v>2008</v>
          </cell>
          <cell r="F330" t="str">
            <v>C</v>
          </cell>
          <cell r="G330">
            <v>0</v>
          </cell>
          <cell r="H330">
            <v>0</v>
          </cell>
          <cell r="I330">
            <v>0</v>
          </cell>
          <cell r="L330">
            <v>0</v>
          </cell>
          <cell r="O330">
            <v>0</v>
          </cell>
          <cell r="R330">
            <v>0</v>
          </cell>
          <cell r="U330">
            <v>0</v>
          </cell>
          <cell r="X330">
            <v>0</v>
          </cell>
          <cell r="AA330">
            <v>0</v>
          </cell>
          <cell r="AD330">
            <v>0</v>
          </cell>
          <cell r="AG330">
            <v>0</v>
          </cell>
          <cell r="AJ330">
            <v>0</v>
          </cell>
          <cell r="AM330">
            <v>0</v>
          </cell>
          <cell r="AP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</row>
        <row r="331">
          <cell r="C331" t="str">
            <v>C99999</v>
          </cell>
          <cell r="D331" t="str">
            <v>Totale proventi e oneri finanziari (C)</v>
          </cell>
          <cell r="E331" t="str">
            <v>2008</v>
          </cell>
          <cell r="F331" t="str">
            <v>C</v>
          </cell>
          <cell r="G331">
            <v>0</v>
          </cell>
          <cell r="H331">
            <v>0</v>
          </cell>
          <cell r="I331">
            <v>-3994</v>
          </cell>
          <cell r="L331">
            <v>-1378</v>
          </cell>
          <cell r="O331">
            <v>-20471</v>
          </cell>
          <cell r="R331">
            <v>-2473</v>
          </cell>
          <cell r="U331">
            <v>-13017</v>
          </cell>
          <cell r="X331">
            <v>-15916</v>
          </cell>
          <cell r="AA331">
            <v>-2719</v>
          </cell>
          <cell r="AD331">
            <v>-6584</v>
          </cell>
          <cell r="AG331">
            <v>-3742</v>
          </cell>
          <cell r="AJ331">
            <v>-3238</v>
          </cell>
          <cell r="AM331">
            <v>-2642</v>
          </cell>
          <cell r="AP331">
            <v>-1683</v>
          </cell>
          <cell r="AS331">
            <v>-43</v>
          </cell>
          <cell r="AT331">
            <v>-1420</v>
          </cell>
          <cell r="AU331">
            <v>-1540</v>
          </cell>
          <cell r="AV331">
            <v>-290</v>
          </cell>
          <cell r="AW331">
            <v>-594</v>
          </cell>
          <cell r="AX331">
            <v>3</v>
          </cell>
          <cell r="AY331">
            <v>-1017</v>
          </cell>
          <cell r="AZ331">
            <v>-41</v>
          </cell>
          <cell r="BA331">
            <v>-496</v>
          </cell>
          <cell r="BB331">
            <v>-1661</v>
          </cell>
          <cell r="BC331">
            <v>-442</v>
          </cell>
          <cell r="BD331">
            <v>-681</v>
          </cell>
          <cell r="BE331">
            <v>-2</v>
          </cell>
          <cell r="BF331">
            <v>-497</v>
          </cell>
          <cell r="BG331">
            <v>-1245</v>
          </cell>
          <cell r="BH331">
            <v>-1525</v>
          </cell>
          <cell r="BI331">
            <v>-3</v>
          </cell>
          <cell r="BJ331">
            <v>22</v>
          </cell>
          <cell r="BK331">
            <v>-89329</v>
          </cell>
          <cell r="BL331">
            <v>-89329</v>
          </cell>
        </row>
        <row r="332">
          <cell r="C332" t="str">
            <v>D01000</v>
          </cell>
          <cell r="D332" t="str">
            <v>D.1)  Rivalutazioni</v>
          </cell>
          <cell r="E332" t="str">
            <v>2008</v>
          </cell>
          <cell r="F332" t="str">
            <v>C</v>
          </cell>
          <cell r="G332">
            <v>0</v>
          </cell>
          <cell r="H332">
            <v>0</v>
          </cell>
          <cell r="I332">
            <v>0</v>
          </cell>
          <cell r="L332">
            <v>0</v>
          </cell>
          <cell r="O332">
            <v>0</v>
          </cell>
          <cell r="R332">
            <v>0</v>
          </cell>
          <cell r="U332">
            <v>0</v>
          </cell>
          <cell r="X332">
            <v>0</v>
          </cell>
          <cell r="AA332">
            <v>0</v>
          </cell>
          <cell r="AD332">
            <v>0</v>
          </cell>
          <cell r="AG332">
            <v>0</v>
          </cell>
          <cell r="AJ332">
            <v>0</v>
          </cell>
          <cell r="AM332">
            <v>0</v>
          </cell>
          <cell r="AP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786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786</v>
          </cell>
          <cell r="BL332">
            <v>786</v>
          </cell>
        </row>
        <row r="333">
          <cell r="C333" t="str">
            <v>D02000</v>
          </cell>
          <cell r="D333" t="str">
            <v>D.2)  Svalutazioni</v>
          </cell>
          <cell r="E333" t="str">
            <v>2008</v>
          </cell>
          <cell r="F333" t="str">
            <v>C</v>
          </cell>
          <cell r="G333">
            <v>0</v>
          </cell>
          <cell r="H333">
            <v>0</v>
          </cell>
          <cell r="I333">
            <v>0</v>
          </cell>
          <cell r="L333">
            <v>0</v>
          </cell>
          <cell r="O333">
            <v>0</v>
          </cell>
          <cell r="R333">
            <v>0</v>
          </cell>
          <cell r="U333">
            <v>0</v>
          </cell>
          <cell r="X333">
            <v>0</v>
          </cell>
          <cell r="AA333">
            <v>0</v>
          </cell>
          <cell r="AD333">
            <v>0</v>
          </cell>
          <cell r="AG333">
            <v>0</v>
          </cell>
          <cell r="AJ333">
            <v>0</v>
          </cell>
          <cell r="AM333">
            <v>0</v>
          </cell>
          <cell r="AP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</row>
        <row r="334">
          <cell r="C334" t="str">
            <v>D99999</v>
          </cell>
          <cell r="D334" t="str">
            <v>Totale rettifiche di valore di attività finanziarie (D)</v>
          </cell>
          <cell r="E334" t="str">
            <v>2008</v>
          </cell>
          <cell r="F334" t="str">
            <v>C</v>
          </cell>
          <cell r="G334">
            <v>0</v>
          </cell>
          <cell r="H334">
            <v>0</v>
          </cell>
          <cell r="I334">
            <v>0</v>
          </cell>
          <cell r="L334">
            <v>0</v>
          </cell>
          <cell r="O334">
            <v>0</v>
          </cell>
          <cell r="R334">
            <v>0</v>
          </cell>
          <cell r="U334">
            <v>0</v>
          </cell>
          <cell r="X334">
            <v>0</v>
          </cell>
          <cell r="AA334">
            <v>0</v>
          </cell>
          <cell r="AD334">
            <v>0</v>
          </cell>
          <cell r="AG334">
            <v>0</v>
          </cell>
          <cell r="AJ334">
            <v>0</v>
          </cell>
          <cell r="AM334">
            <v>0</v>
          </cell>
          <cell r="AP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786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786</v>
          </cell>
          <cell r="BL334">
            <v>786</v>
          </cell>
        </row>
        <row r="335">
          <cell r="C335" t="str">
            <v>E01000</v>
          </cell>
          <cell r="D335" t="str">
            <v>E.1) Proventi straordinari</v>
          </cell>
          <cell r="E335" t="str">
            <v>2008</v>
          </cell>
          <cell r="F335" t="str">
            <v>C</v>
          </cell>
          <cell r="G335">
            <v>0</v>
          </cell>
          <cell r="H335">
            <v>0</v>
          </cell>
          <cell r="I335">
            <v>529</v>
          </cell>
          <cell r="L335">
            <v>3784</v>
          </cell>
          <cell r="O335">
            <v>6702</v>
          </cell>
          <cell r="R335">
            <v>2169</v>
          </cell>
          <cell r="U335">
            <v>1423</v>
          </cell>
          <cell r="X335">
            <v>33467</v>
          </cell>
          <cell r="AA335">
            <v>820</v>
          </cell>
          <cell r="AD335">
            <v>1610</v>
          </cell>
          <cell r="AG335">
            <v>5912</v>
          </cell>
          <cell r="AJ335">
            <v>2448</v>
          </cell>
          <cell r="AM335">
            <v>111</v>
          </cell>
          <cell r="AP335">
            <v>2579</v>
          </cell>
          <cell r="AS335">
            <v>594</v>
          </cell>
          <cell r="AT335">
            <v>345</v>
          </cell>
          <cell r="AU335">
            <v>1452</v>
          </cell>
          <cell r="AV335">
            <v>2140</v>
          </cell>
          <cell r="AW335">
            <v>835</v>
          </cell>
          <cell r="AX335">
            <v>344</v>
          </cell>
          <cell r="AY335">
            <v>52</v>
          </cell>
          <cell r="AZ335">
            <v>2452</v>
          </cell>
          <cell r="BA335">
            <v>120</v>
          </cell>
          <cell r="BB335">
            <v>290</v>
          </cell>
          <cell r="BC335">
            <v>1028</v>
          </cell>
          <cell r="BD335">
            <v>1545</v>
          </cell>
          <cell r="BE335">
            <v>998</v>
          </cell>
          <cell r="BF335">
            <v>82</v>
          </cell>
          <cell r="BG335">
            <v>1774</v>
          </cell>
          <cell r="BH335">
            <v>3772</v>
          </cell>
          <cell r="BI335">
            <v>137</v>
          </cell>
          <cell r="BJ335">
            <v>26</v>
          </cell>
          <cell r="BK335">
            <v>58656</v>
          </cell>
          <cell r="BL335">
            <v>79540</v>
          </cell>
        </row>
        <row r="336">
          <cell r="C336" t="str">
            <v>E01005</v>
          </cell>
          <cell r="D336" t="str">
            <v>E.1.A) Plusvalenze</v>
          </cell>
          <cell r="E336" t="str">
            <v>2008</v>
          </cell>
          <cell r="F336" t="str">
            <v>C</v>
          </cell>
          <cell r="G336">
            <v>0</v>
          </cell>
          <cell r="H336">
            <v>0</v>
          </cell>
          <cell r="I336">
            <v>0</v>
          </cell>
          <cell r="L336">
            <v>0</v>
          </cell>
          <cell r="O336">
            <v>82</v>
          </cell>
          <cell r="R336">
            <v>4</v>
          </cell>
          <cell r="U336">
            <v>0</v>
          </cell>
          <cell r="X336">
            <v>15</v>
          </cell>
          <cell r="AA336">
            <v>0</v>
          </cell>
          <cell r="AD336">
            <v>2</v>
          </cell>
          <cell r="AG336">
            <v>0</v>
          </cell>
          <cell r="AJ336">
            <v>0</v>
          </cell>
          <cell r="AM336">
            <v>5</v>
          </cell>
          <cell r="AP336">
            <v>3</v>
          </cell>
          <cell r="AS336">
            <v>0</v>
          </cell>
          <cell r="AT336">
            <v>11</v>
          </cell>
          <cell r="AU336">
            <v>0</v>
          </cell>
          <cell r="AV336">
            <v>0</v>
          </cell>
          <cell r="AW336">
            <v>0</v>
          </cell>
          <cell r="AX336">
            <v>3</v>
          </cell>
          <cell r="AY336">
            <v>3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2</v>
          </cell>
          <cell r="BF336">
            <v>0</v>
          </cell>
          <cell r="BG336">
            <v>20</v>
          </cell>
          <cell r="BH336">
            <v>0</v>
          </cell>
          <cell r="BI336">
            <v>0</v>
          </cell>
          <cell r="BJ336">
            <v>0</v>
          </cell>
          <cell r="BK336">
            <v>150</v>
          </cell>
          <cell r="BL336">
            <v>150</v>
          </cell>
        </row>
        <row r="337">
          <cell r="C337" t="str">
            <v>E01010</v>
          </cell>
          <cell r="D337" t="str">
            <v>E.1.B) Altri proventi straordinari</v>
          </cell>
          <cell r="E337" t="str">
            <v>2008</v>
          </cell>
          <cell r="F337" t="str">
            <v>C</v>
          </cell>
          <cell r="G337">
            <v>0</v>
          </cell>
          <cell r="H337">
            <v>0</v>
          </cell>
          <cell r="I337">
            <v>529</v>
          </cell>
          <cell r="L337">
            <v>3784</v>
          </cell>
          <cell r="O337">
            <v>6620</v>
          </cell>
          <cell r="R337">
            <v>2165</v>
          </cell>
          <cell r="U337">
            <v>1423</v>
          </cell>
          <cell r="X337">
            <v>33452</v>
          </cell>
          <cell r="AA337">
            <v>820</v>
          </cell>
          <cell r="AD337">
            <v>1608</v>
          </cell>
          <cell r="AG337">
            <v>5912</v>
          </cell>
          <cell r="AJ337">
            <v>2448</v>
          </cell>
          <cell r="AM337">
            <v>106</v>
          </cell>
          <cell r="AP337">
            <v>2576</v>
          </cell>
          <cell r="AS337">
            <v>594</v>
          </cell>
          <cell r="AT337">
            <v>334</v>
          </cell>
          <cell r="AU337">
            <v>1452</v>
          </cell>
          <cell r="AV337">
            <v>2140</v>
          </cell>
          <cell r="AW337">
            <v>835</v>
          </cell>
          <cell r="AX337">
            <v>341</v>
          </cell>
          <cell r="AY337">
            <v>49</v>
          </cell>
          <cell r="AZ337">
            <v>2452</v>
          </cell>
          <cell r="BA337">
            <v>120</v>
          </cell>
          <cell r="BB337">
            <v>290</v>
          </cell>
          <cell r="BC337">
            <v>1028</v>
          </cell>
          <cell r="BD337">
            <v>1545</v>
          </cell>
          <cell r="BE337">
            <v>996</v>
          </cell>
          <cell r="BF337">
            <v>82</v>
          </cell>
          <cell r="BG337">
            <v>1754</v>
          </cell>
          <cell r="BH337">
            <v>3772</v>
          </cell>
          <cell r="BI337">
            <v>137</v>
          </cell>
          <cell r="BJ337">
            <v>26</v>
          </cell>
          <cell r="BK337">
            <v>58506</v>
          </cell>
          <cell r="BL337">
            <v>79390</v>
          </cell>
        </row>
        <row r="338">
          <cell r="C338" t="str">
            <v>E01015</v>
          </cell>
          <cell r="D338" t="str">
            <v>E.1.B.1) Proventi da donazioni e liberalità diverse</v>
          </cell>
          <cell r="E338" t="str">
            <v>2008</v>
          </cell>
          <cell r="F338" t="str">
            <v>C</v>
          </cell>
          <cell r="G338">
            <v>0</v>
          </cell>
          <cell r="H338">
            <v>0</v>
          </cell>
          <cell r="I338">
            <v>0</v>
          </cell>
          <cell r="L338">
            <v>0</v>
          </cell>
          <cell r="O338">
            <v>61</v>
          </cell>
          <cell r="R338">
            <v>26</v>
          </cell>
          <cell r="U338">
            <v>30</v>
          </cell>
          <cell r="X338">
            <v>0</v>
          </cell>
          <cell r="AA338">
            <v>0</v>
          </cell>
          <cell r="AD338">
            <v>23</v>
          </cell>
          <cell r="AG338">
            <v>0</v>
          </cell>
          <cell r="AJ338">
            <v>0</v>
          </cell>
          <cell r="AM338">
            <v>0</v>
          </cell>
          <cell r="AP338">
            <v>50</v>
          </cell>
          <cell r="AS338">
            <v>0</v>
          </cell>
          <cell r="AT338">
            <v>2</v>
          </cell>
          <cell r="AU338">
            <v>0</v>
          </cell>
          <cell r="AV338">
            <v>0</v>
          </cell>
          <cell r="AW338">
            <v>8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9</v>
          </cell>
          <cell r="BC338">
            <v>1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210</v>
          </cell>
          <cell r="BL338">
            <v>210</v>
          </cell>
        </row>
        <row r="339">
          <cell r="C339" t="str">
            <v>E01020</v>
          </cell>
          <cell r="D339" t="str">
            <v>E.1.B.2) Sopravvenienze attive</v>
          </cell>
          <cell r="E339" t="str">
            <v>2008</v>
          </cell>
          <cell r="F339" t="str">
            <v>C</v>
          </cell>
          <cell r="G339">
            <v>0</v>
          </cell>
          <cell r="H339">
            <v>0</v>
          </cell>
          <cell r="I339">
            <v>529</v>
          </cell>
          <cell r="L339">
            <v>7</v>
          </cell>
          <cell r="O339">
            <v>5204</v>
          </cell>
          <cell r="R339">
            <v>450</v>
          </cell>
          <cell r="U339">
            <v>181</v>
          </cell>
          <cell r="X339">
            <v>29674</v>
          </cell>
          <cell r="AA339">
            <v>162</v>
          </cell>
          <cell r="AD339">
            <v>101</v>
          </cell>
          <cell r="AG339">
            <v>240</v>
          </cell>
          <cell r="AJ339">
            <v>405</v>
          </cell>
          <cell r="AM339">
            <v>96</v>
          </cell>
          <cell r="AP339">
            <v>2347</v>
          </cell>
          <cell r="AS339">
            <v>220</v>
          </cell>
          <cell r="AT339">
            <v>59</v>
          </cell>
          <cell r="AU339">
            <v>247</v>
          </cell>
          <cell r="AV339">
            <v>799</v>
          </cell>
          <cell r="AW339">
            <v>793</v>
          </cell>
          <cell r="AX339">
            <v>147</v>
          </cell>
          <cell r="AY339">
            <v>48</v>
          </cell>
          <cell r="AZ339">
            <v>211</v>
          </cell>
          <cell r="BA339">
            <v>97</v>
          </cell>
          <cell r="BB339">
            <v>18</v>
          </cell>
          <cell r="BC339">
            <v>18</v>
          </cell>
          <cell r="BD339">
            <v>651</v>
          </cell>
          <cell r="BE339">
            <v>878</v>
          </cell>
          <cell r="BF339">
            <v>60</v>
          </cell>
          <cell r="BG339">
            <v>1704</v>
          </cell>
          <cell r="BH339">
            <v>814</v>
          </cell>
          <cell r="BI339">
            <v>128</v>
          </cell>
          <cell r="BJ339">
            <v>26</v>
          </cell>
          <cell r="BK339">
            <v>25663</v>
          </cell>
          <cell r="BL339">
            <v>46314</v>
          </cell>
        </row>
        <row r="340">
          <cell r="C340" t="str">
            <v>E01025</v>
          </cell>
          <cell r="D340" t="str">
            <v>E.1.B.2.1) Sopravvenienze Attive v/Asl-AO, IRCCS, Policlinici</v>
          </cell>
          <cell r="E340" t="str">
            <v>2008</v>
          </cell>
          <cell r="F340" t="str">
            <v>C</v>
          </cell>
          <cell r="G340">
            <v>0</v>
          </cell>
          <cell r="H340">
            <v>0</v>
          </cell>
          <cell r="I340">
            <v>237</v>
          </cell>
          <cell r="L340">
            <v>5</v>
          </cell>
          <cell r="O340">
            <v>0</v>
          </cell>
          <cell r="R340">
            <v>43</v>
          </cell>
          <cell r="U340">
            <v>0</v>
          </cell>
          <cell r="X340">
            <v>0</v>
          </cell>
          <cell r="AA340">
            <v>0</v>
          </cell>
          <cell r="AD340">
            <v>0</v>
          </cell>
          <cell r="AG340">
            <v>112</v>
          </cell>
          <cell r="AJ340">
            <v>70</v>
          </cell>
          <cell r="AM340">
            <v>22</v>
          </cell>
          <cell r="AP340">
            <v>3</v>
          </cell>
          <cell r="AS340">
            <v>1</v>
          </cell>
          <cell r="AT340">
            <v>7</v>
          </cell>
          <cell r="AU340">
            <v>0</v>
          </cell>
          <cell r="AV340">
            <v>23</v>
          </cell>
          <cell r="AW340">
            <v>0</v>
          </cell>
          <cell r="AX340">
            <v>0</v>
          </cell>
          <cell r="AY340">
            <v>0</v>
          </cell>
          <cell r="AZ340">
            <v>12</v>
          </cell>
          <cell r="BA340">
            <v>7</v>
          </cell>
          <cell r="BB340">
            <v>8</v>
          </cell>
          <cell r="BC340">
            <v>15</v>
          </cell>
          <cell r="BD340">
            <v>63</v>
          </cell>
          <cell r="BE340">
            <v>19</v>
          </cell>
          <cell r="BF340">
            <v>0</v>
          </cell>
          <cell r="BG340">
            <v>4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651</v>
          </cell>
        </row>
        <row r="341">
          <cell r="C341" t="str">
            <v>E01030</v>
          </cell>
          <cell r="D341" t="str">
            <v>E.1.B.2.2) Sopravvenienze Attive v/terzi</v>
          </cell>
          <cell r="E341" t="str">
            <v>2008</v>
          </cell>
          <cell r="F341" t="str">
            <v>C</v>
          </cell>
          <cell r="G341">
            <v>0</v>
          </cell>
          <cell r="H341">
            <v>0</v>
          </cell>
          <cell r="I341">
            <v>292</v>
          </cell>
          <cell r="L341">
            <v>2</v>
          </cell>
          <cell r="O341">
            <v>5204</v>
          </cell>
          <cell r="R341">
            <v>407</v>
          </cell>
          <cell r="U341">
            <v>181</v>
          </cell>
          <cell r="X341">
            <v>29674</v>
          </cell>
          <cell r="AA341">
            <v>162</v>
          </cell>
          <cell r="AD341">
            <v>101</v>
          </cell>
          <cell r="AG341">
            <v>128</v>
          </cell>
          <cell r="AJ341">
            <v>335</v>
          </cell>
          <cell r="AM341">
            <v>74</v>
          </cell>
          <cell r="AP341">
            <v>2344</v>
          </cell>
          <cell r="AS341">
            <v>219</v>
          </cell>
          <cell r="AT341">
            <v>52</v>
          </cell>
          <cell r="AU341">
            <v>247</v>
          </cell>
          <cell r="AV341">
            <v>776</v>
          </cell>
          <cell r="AW341">
            <v>793</v>
          </cell>
          <cell r="AX341">
            <v>147</v>
          </cell>
          <cell r="AY341">
            <v>48</v>
          </cell>
          <cell r="AZ341">
            <v>199</v>
          </cell>
          <cell r="BA341">
            <v>90</v>
          </cell>
          <cell r="BB341">
            <v>10</v>
          </cell>
          <cell r="BC341">
            <v>3</v>
          </cell>
          <cell r="BD341">
            <v>588</v>
          </cell>
          <cell r="BE341">
            <v>859</v>
          </cell>
          <cell r="BF341">
            <v>60</v>
          </cell>
          <cell r="BG341">
            <v>1700</v>
          </cell>
          <cell r="BH341">
            <v>814</v>
          </cell>
          <cell r="BI341">
            <v>128</v>
          </cell>
          <cell r="BJ341">
            <v>26</v>
          </cell>
          <cell r="BK341">
            <v>25663</v>
          </cell>
          <cell r="BL341">
            <v>45663</v>
          </cell>
        </row>
        <row r="342">
          <cell r="C342" t="str">
            <v>E01035</v>
          </cell>
          <cell r="D342" t="str">
            <v>E.1.B.2.2.A) Sopravvenienze attive v/terzi relative alla mobilità extraregionale</v>
          </cell>
          <cell r="E342" t="str">
            <v>2008</v>
          </cell>
          <cell r="F342" t="str">
            <v>C</v>
          </cell>
          <cell r="G342">
            <v>0</v>
          </cell>
          <cell r="H342">
            <v>0</v>
          </cell>
          <cell r="I342">
            <v>0</v>
          </cell>
          <cell r="L342">
            <v>0</v>
          </cell>
          <cell r="O342">
            <v>0</v>
          </cell>
          <cell r="R342">
            <v>0</v>
          </cell>
          <cell r="U342">
            <v>0</v>
          </cell>
          <cell r="X342">
            <v>0</v>
          </cell>
          <cell r="AA342">
            <v>0</v>
          </cell>
          <cell r="AD342">
            <v>0</v>
          </cell>
          <cell r="AG342">
            <v>0</v>
          </cell>
          <cell r="AJ342">
            <v>0</v>
          </cell>
          <cell r="AM342">
            <v>0</v>
          </cell>
          <cell r="AP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</row>
        <row r="343">
          <cell r="C343" t="str">
            <v>E01040</v>
          </cell>
          <cell r="D343" t="str">
            <v>E.1.B.2.2.B) Sopravvenienze attive v/terzi relative al personale</v>
          </cell>
          <cell r="E343" t="str">
            <v>2008</v>
          </cell>
          <cell r="F343" t="str">
            <v>C</v>
          </cell>
          <cell r="G343">
            <v>0</v>
          </cell>
          <cell r="H343">
            <v>0</v>
          </cell>
          <cell r="I343">
            <v>0</v>
          </cell>
          <cell r="L343">
            <v>0</v>
          </cell>
          <cell r="O343">
            <v>243</v>
          </cell>
          <cell r="R343">
            <v>15</v>
          </cell>
          <cell r="U343">
            <v>1</v>
          </cell>
          <cell r="X343">
            <v>839</v>
          </cell>
          <cell r="AA343">
            <v>5</v>
          </cell>
          <cell r="AD343">
            <v>3</v>
          </cell>
          <cell r="AG343">
            <v>0</v>
          </cell>
          <cell r="AJ343">
            <v>0</v>
          </cell>
          <cell r="AM343">
            <v>0</v>
          </cell>
          <cell r="AP343">
            <v>153</v>
          </cell>
          <cell r="AS343">
            <v>0</v>
          </cell>
          <cell r="AT343">
            <v>14</v>
          </cell>
          <cell r="AU343">
            <v>3</v>
          </cell>
          <cell r="AV343">
            <v>29</v>
          </cell>
          <cell r="AW343">
            <v>0</v>
          </cell>
          <cell r="AX343">
            <v>1</v>
          </cell>
          <cell r="AY343">
            <v>4</v>
          </cell>
          <cell r="AZ343">
            <v>95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24</v>
          </cell>
          <cell r="BF343">
            <v>0</v>
          </cell>
          <cell r="BG343">
            <v>1397</v>
          </cell>
          <cell r="BH343">
            <v>0</v>
          </cell>
          <cell r="BI343">
            <v>0</v>
          </cell>
          <cell r="BJ343">
            <v>0</v>
          </cell>
          <cell r="BK343">
            <v>2826</v>
          </cell>
          <cell r="BL343">
            <v>2826</v>
          </cell>
        </row>
        <row r="344">
          <cell r="C344" t="str">
            <v>E01045</v>
          </cell>
          <cell r="D344" t="str">
            <v>E.1.B.2.2.C) Sopravvenienze attive v/terzi relative alle convenzioni con medici di base</v>
          </cell>
          <cell r="E344" t="str">
            <v>2008</v>
          </cell>
          <cell r="F344" t="str">
            <v>C</v>
          </cell>
          <cell r="G344">
            <v>0</v>
          </cell>
          <cell r="H344">
            <v>0</v>
          </cell>
          <cell r="I344">
            <v>0</v>
          </cell>
          <cell r="L344">
            <v>0</v>
          </cell>
          <cell r="O344">
            <v>0</v>
          </cell>
          <cell r="R344">
            <v>3</v>
          </cell>
          <cell r="U344">
            <v>0</v>
          </cell>
          <cell r="X344">
            <v>0</v>
          </cell>
          <cell r="AA344">
            <v>0</v>
          </cell>
          <cell r="AD344">
            <v>0</v>
          </cell>
          <cell r="AG344">
            <v>0</v>
          </cell>
          <cell r="AJ344">
            <v>0</v>
          </cell>
          <cell r="AM344">
            <v>0</v>
          </cell>
          <cell r="AP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3</v>
          </cell>
          <cell r="BL344">
            <v>3</v>
          </cell>
        </row>
        <row r="345">
          <cell r="C345" t="str">
            <v>E01050</v>
          </cell>
          <cell r="D345" t="str">
            <v>E.1.B.2.2.D) Sopravvenienze attive v/terzi relative alle convenzioni per la specialistica</v>
          </cell>
          <cell r="E345" t="str">
            <v>2008</v>
          </cell>
          <cell r="F345" t="str">
            <v>C</v>
          </cell>
          <cell r="G345">
            <v>0</v>
          </cell>
          <cell r="H345">
            <v>0</v>
          </cell>
          <cell r="I345">
            <v>0</v>
          </cell>
          <cell r="L345">
            <v>0</v>
          </cell>
          <cell r="O345">
            <v>23</v>
          </cell>
          <cell r="R345">
            <v>0</v>
          </cell>
          <cell r="U345">
            <v>0</v>
          </cell>
          <cell r="X345">
            <v>1223</v>
          </cell>
          <cell r="AA345">
            <v>0</v>
          </cell>
          <cell r="AD345">
            <v>0</v>
          </cell>
          <cell r="AG345">
            <v>33</v>
          </cell>
          <cell r="AJ345">
            <v>0</v>
          </cell>
          <cell r="AM345">
            <v>0</v>
          </cell>
          <cell r="AP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1279</v>
          </cell>
          <cell r="BL345">
            <v>1279</v>
          </cell>
        </row>
        <row r="346">
          <cell r="C346" t="str">
            <v>E01055</v>
          </cell>
          <cell r="D346" t="str">
            <v>E.1.B.2.2.E) Sopravvenienze attive v/terzi relative all'acquisto prestaz. Sanitarie da operatori accreditati</v>
          </cell>
          <cell r="E346" t="str">
            <v>2008</v>
          </cell>
          <cell r="F346" t="str">
            <v>C</v>
          </cell>
          <cell r="G346">
            <v>0</v>
          </cell>
          <cell r="H346">
            <v>0</v>
          </cell>
          <cell r="I346">
            <v>0</v>
          </cell>
          <cell r="L346">
            <v>0</v>
          </cell>
          <cell r="O346">
            <v>338</v>
          </cell>
          <cell r="R346">
            <v>31</v>
          </cell>
          <cell r="U346">
            <v>0</v>
          </cell>
          <cell r="X346">
            <v>930</v>
          </cell>
          <cell r="AA346">
            <v>0</v>
          </cell>
          <cell r="AD346">
            <v>0</v>
          </cell>
          <cell r="AG346">
            <v>0</v>
          </cell>
          <cell r="AJ346">
            <v>260</v>
          </cell>
          <cell r="AM346">
            <v>0</v>
          </cell>
          <cell r="AP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1559</v>
          </cell>
          <cell r="BL346">
            <v>1559</v>
          </cell>
        </row>
        <row r="347">
          <cell r="C347" t="str">
            <v>E01060</v>
          </cell>
          <cell r="D347" t="str">
            <v>E.1.B.2.2.F) Sopravvenienze attive v/terzi relative all'acquisto di beni e servizi</v>
          </cell>
          <cell r="E347" t="str">
            <v>2008</v>
          </cell>
          <cell r="F347" t="str">
            <v>C</v>
          </cell>
          <cell r="G347">
            <v>0</v>
          </cell>
          <cell r="H347">
            <v>0</v>
          </cell>
          <cell r="I347">
            <v>0</v>
          </cell>
          <cell r="L347">
            <v>2</v>
          </cell>
          <cell r="O347">
            <v>843</v>
          </cell>
          <cell r="R347">
            <v>253</v>
          </cell>
          <cell r="U347">
            <v>6</v>
          </cell>
          <cell r="X347">
            <v>316</v>
          </cell>
          <cell r="AA347">
            <v>140</v>
          </cell>
          <cell r="AD347">
            <v>0</v>
          </cell>
          <cell r="AG347">
            <v>8</v>
          </cell>
          <cell r="AJ347">
            <v>2</v>
          </cell>
          <cell r="AM347">
            <v>34</v>
          </cell>
          <cell r="AP347">
            <v>1816</v>
          </cell>
          <cell r="AS347">
            <v>23</v>
          </cell>
          <cell r="AT347">
            <v>38</v>
          </cell>
          <cell r="AU347">
            <v>241</v>
          </cell>
          <cell r="AV347">
            <v>0</v>
          </cell>
          <cell r="AW347">
            <v>467</v>
          </cell>
          <cell r="AX347">
            <v>17</v>
          </cell>
          <cell r="AY347">
            <v>2</v>
          </cell>
          <cell r="AZ347">
            <v>89</v>
          </cell>
          <cell r="BA347">
            <v>51</v>
          </cell>
          <cell r="BB347">
            <v>0</v>
          </cell>
          <cell r="BC347">
            <v>0</v>
          </cell>
          <cell r="BD347">
            <v>46</v>
          </cell>
          <cell r="BE347">
            <v>31</v>
          </cell>
          <cell r="BF347">
            <v>0</v>
          </cell>
          <cell r="BG347">
            <v>212</v>
          </cell>
          <cell r="BH347">
            <v>0</v>
          </cell>
          <cell r="BI347">
            <v>0</v>
          </cell>
          <cell r="BJ347">
            <v>0</v>
          </cell>
          <cell r="BK347">
            <v>4637</v>
          </cell>
          <cell r="BL347">
            <v>4637</v>
          </cell>
        </row>
        <row r="348">
          <cell r="C348" t="str">
            <v>E01065</v>
          </cell>
          <cell r="D348" t="str">
            <v>E.1.B.2.2.G) Altre sopravvenienze attive v/terzi</v>
          </cell>
          <cell r="E348" t="str">
            <v>2008</v>
          </cell>
          <cell r="F348" t="str">
            <v>C</v>
          </cell>
          <cell r="G348">
            <v>0</v>
          </cell>
          <cell r="H348">
            <v>0</v>
          </cell>
          <cell r="I348">
            <v>292</v>
          </cell>
          <cell r="L348">
            <v>0</v>
          </cell>
          <cell r="O348">
            <v>3757</v>
          </cell>
          <cell r="R348">
            <v>105</v>
          </cell>
          <cell r="U348">
            <v>174</v>
          </cell>
          <cell r="X348">
            <v>26366</v>
          </cell>
          <cell r="AA348">
            <v>17</v>
          </cell>
          <cell r="AD348">
            <v>98</v>
          </cell>
          <cell r="AG348">
            <v>87</v>
          </cell>
          <cell r="AJ348">
            <v>73</v>
          </cell>
          <cell r="AM348">
            <v>40</v>
          </cell>
          <cell r="AP348">
            <v>375</v>
          </cell>
          <cell r="AS348">
            <v>196</v>
          </cell>
          <cell r="AT348">
            <v>0</v>
          </cell>
          <cell r="AU348">
            <v>3</v>
          </cell>
          <cell r="AV348">
            <v>747</v>
          </cell>
          <cell r="AW348">
            <v>326</v>
          </cell>
          <cell r="AX348">
            <v>129</v>
          </cell>
          <cell r="AY348">
            <v>42</v>
          </cell>
          <cell r="AZ348">
            <v>15</v>
          </cell>
          <cell r="BA348">
            <v>39</v>
          </cell>
          <cell r="BB348">
            <v>10</v>
          </cell>
          <cell r="BC348">
            <v>3</v>
          </cell>
          <cell r="BD348">
            <v>542</v>
          </cell>
          <cell r="BE348">
            <v>804</v>
          </cell>
          <cell r="BF348">
            <v>60</v>
          </cell>
          <cell r="BG348">
            <v>91</v>
          </cell>
          <cell r="BH348">
            <v>814</v>
          </cell>
          <cell r="BI348">
            <v>128</v>
          </cell>
          <cell r="BJ348">
            <v>26</v>
          </cell>
          <cell r="BK348">
            <v>15359</v>
          </cell>
          <cell r="BL348">
            <v>35359</v>
          </cell>
        </row>
        <row r="349">
          <cell r="C349" t="str">
            <v>E01070</v>
          </cell>
          <cell r="D349" t="str">
            <v>E.1.B.3) Insussistenze attive</v>
          </cell>
          <cell r="E349" t="str">
            <v>2008</v>
          </cell>
          <cell r="F349" t="str">
            <v>C</v>
          </cell>
          <cell r="G349">
            <v>0</v>
          </cell>
          <cell r="H349">
            <v>0</v>
          </cell>
          <cell r="I349">
            <v>0</v>
          </cell>
          <cell r="L349">
            <v>3777</v>
          </cell>
          <cell r="O349">
            <v>1349</v>
          </cell>
          <cell r="R349">
            <v>1689</v>
          </cell>
          <cell r="U349">
            <v>1212</v>
          </cell>
          <cell r="X349">
            <v>3754</v>
          </cell>
          <cell r="AA349">
            <v>621</v>
          </cell>
          <cell r="AD349">
            <v>1484</v>
          </cell>
          <cell r="AG349">
            <v>5672</v>
          </cell>
          <cell r="AJ349">
            <v>1322</v>
          </cell>
          <cell r="AM349">
            <v>10</v>
          </cell>
          <cell r="AP349">
            <v>0</v>
          </cell>
          <cell r="AS349">
            <v>374</v>
          </cell>
          <cell r="AT349">
            <v>270</v>
          </cell>
          <cell r="AU349">
            <v>1099</v>
          </cell>
          <cell r="AV349">
            <v>1341</v>
          </cell>
          <cell r="AW349">
            <v>34</v>
          </cell>
          <cell r="AX349">
            <v>118</v>
          </cell>
          <cell r="AY349">
            <v>1</v>
          </cell>
          <cell r="AZ349">
            <v>2241</v>
          </cell>
          <cell r="BA349">
            <v>23</v>
          </cell>
          <cell r="BB349">
            <v>263</v>
          </cell>
          <cell r="BC349">
            <v>983</v>
          </cell>
          <cell r="BD349">
            <v>894</v>
          </cell>
          <cell r="BE349">
            <v>118</v>
          </cell>
          <cell r="BF349">
            <v>22</v>
          </cell>
          <cell r="BG349">
            <v>0</v>
          </cell>
          <cell r="BH349">
            <v>2958</v>
          </cell>
          <cell r="BI349">
            <v>9</v>
          </cell>
          <cell r="BJ349">
            <v>0</v>
          </cell>
          <cell r="BK349">
            <v>31405</v>
          </cell>
          <cell r="BL349">
            <v>31638</v>
          </cell>
        </row>
        <row r="350">
          <cell r="C350" t="str">
            <v>E01075</v>
          </cell>
          <cell r="D350" t="str">
            <v>E.1.B.3.1) Insussistenze Attive v/Asl-AO, IRCCS, Policlinici</v>
          </cell>
          <cell r="E350" t="str">
            <v>2008</v>
          </cell>
          <cell r="F350" t="str">
            <v>C</v>
          </cell>
          <cell r="G350">
            <v>0</v>
          </cell>
          <cell r="H350">
            <v>0</v>
          </cell>
          <cell r="I350">
            <v>0</v>
          </cell>
          <cell r="L350">
            <v>0</v>
          </cell>
          <cell r="O350">
            <v>0</v>
          </cell>
          <cell r="R350">
            <v>32</v>
          </cell>
          <cell r="U350">
            <v>0</v>
          </cell>
          <cell r="X350">
            <v>0</v>
          </cell>
          <cell r="AA350">
            <v>0</v>
          </cell>
          <cell r="AD350">
            <v>0</v>
          </cell>
          <cell r="AG350">
            <v>16</v>
          </cell>
          <cell r="AJ350">
            <v>0</v>
          </cell>
          <cell r="AM350">
            <v>0</v>
          </cell>
          <cell r="AP350">
            <v>0</v>
          </cell>
          <cell r="AS350">
            <v>21</v>
          </cell>
          <cell r="AT350">
            <v>0</v>
          </cell>
          <cell r="AU350">
            <v>0</v>
          </cell>
          <cell r="AV350">
            <v>11</v>
          </cell>
          <cell r="AW350">
            <v>0</v>
          </cell>
          <cell r="AX350">
            <v>104</v>
          </cell>
          <cell r="AY350">
            <v>0</v>
          </cell>
          <cell r="AZ350">
            <v>0</v>
          </cell>
          <cell r="BA350">
            <v>0</v>
          </cell>
          <cell r="BB350">
            <v>49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233</v>
          </cell>
        </row>
        <row r="351">
          <cell r="C351" t="str">
            <v>E01080</v>
          </cell>
          <cell r="D351" t="str">
            <v>E.1.B.3.2) Insussistenze Attive v/terzi</v>
          </cell>
          <cell r="E351" t="str">
            <v>2008</v>
          </cell>
          <cell r="F351" t="str">
            <v>C</v>
          </cell>
          <cell r="G351">
            <v>0</v>
          </cell>
          <cell r="H351">
            <v>0</v>
          </cell>
          <cell r="I351">
            <v>0</v>
          </cell>
          <cell r="L351">
            <v>3777</v>
          </cell>
          <cell r="O351">
            <v>1349</v>
          </cell>
          <cell r="R351">
            <v>1657</v>
          </cell>
          <cell r="U351">
            <v>1212</v>
          </cell>
          <cell r="X351">
            <v>3754</v>
          </cell>
          <cell r="AA351">
            <v>621</v>
          </cell>
          <cell r="AD351">
            <v>1484</v>
          </cell>
          <cell r="AG351">
            <v>5656</v>
          </cell>
          <cell r="AJ351">
            <v>1322</v>
          </cell>
          <cell r="AM351">
            <v>10</v>
          </cell>
          <cell r="AP351">
            <v>0</v>
          </cell>
          <cell r="AS351">
            <v>353</v>
          </cell>
          <cell r="AT351">
            <v>270</v>
          </cell>
          <cell r="AU351">
            <v>1099</v>
          </cell>
          <cell r="AV351">
            <v>1330</v>
          </cell>
          <cell r="AW351">
            <v>34</v>
          </cell>
          <cell r="AX351">
            <v>14</v>
          </cell>
          <cell r="AY351">
            <v>1</v>
          </cell>
          <cell r="AZ351">
            <v>2241</v>
          </cell>
          <cell r="BA351">
            <v>23</v>
          </cell>
          <cell r="BB351">
            <v>214</v>
          </cell>
          <cell r="BC351">
            <v>983</v>
          </cell>
          <cell r="BD351">
            <v>894</v>
          </cell>
          <cell r="BE351">
            <v>118</v>
          </cell>
          <cell r="BF351">
            <v>22</v>
          </cell>
          <cell r="BG351">
            <v>0</v>
          </cell>
          <cell r="BH351">
            <v>2958</v>
          </cell>
          <cell r="BI351">
            <v>9</v>
          </cell>
          <cell r="BJ351">
            <v>0</v>
          </cell>
          <cell r="BK351">
            <v>31405</v>
          </cell>
          <cell r="BL351">
            <v>31405</v>
          </cell>
        </row>
        <row r="352">
          <cell r="C352" t="str">
            <v>E01085</v>
          </cell>
          <cell r="D352" t="str">
            <v>E.1.B.3.2.A) Insussistenze attive v/terzi relative alla mobilità extraregionale</v>
          </cell>
          <cell r="E352" t="str">
            <v>2008</v>
          </cell>
          <cell r="F352" t="str">
            <v>C</v>
          </cell>
          <cell r="G352">
            <v>0</v>
          </cell>
          <cell r="H352">
            <v>0</v>
          </cell>
          <cell r="I352">
            <v>0</v>
          </cell>
          <cell r="L352">
            <v>0</v>
          </cell>
          <cell r="O352">
            <v>1</v>
          </cell>
          <cell r="R352">
            <v>0</v>
          </cell>
          <cell r="U352">
            <v>0</v>
          </cell>
          <cell r="X352">
            <v>0</v>
          </cell>
          <cell r="AA352">
            <v>0</v>
          </cell>
          <cell r="AD352">
            <v>0</v>
          </cell>
          <cell r="AG352">
            <v>0</v>
          </cell>
          <cell r="AJ352">
            <v>0</v>
          </cell>
          <cell r="AM352">
            <v>0</v>
          </cell>
          <cell r="AP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1</v>
          </cell>
          <cell r="BL352">
            <v>1</v>
          </cell>
        </row>
        <row r="353">
          <cell r="C353" t="str">
            <v>E01090</v>
          </cell>
          <cell r="D353" t="str">
            <v>E.1.B.3.2.B) Insussistenze attive v/terzi relative al personale</v>
          </cell>
          <cell r="E353" t="str">
            <v>2008</v>
          </cell>
          <cell r="F353" t="str">
            <v>C</v>
          </cell>
          <cell r="G353">
            <v>0</v>
          </cell>
          <cell r="H353">
            <v>0</v>
          </cell>
          <cell r="I353">
            <v>0</v>
          </cell>
          <cell r="L353">
            <v>1057</v>
          </cell>
          <cell r="O353">
            <v>4</v>
          </cell>
          <cell r="R353">
            <v>4</v>
          </cell>
          <cell r="U353">
            <v>0</v>
          </cell>
          <cell r="X353">
            <v>67</v>
          </cell>
          <cell r="AA353">
            <v>0</v>
          </cell>
          <cell r="AD353">
            <v>0</v>
          </cell>
          <cell r="AG353">
            <v>393</v>
          </cell>
          <cell r="AJ353">
            <v>0</v>
          </cell>
          <cell r="AM353">
            <v>0</v>
          </cell>
          <cell r="AP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14</v>
          </cell>
          <cell r="AY353">
            <v>0</v>
          </cell>
          <cell r="AZ353">
            <v>1499</v>
          </cell>
          <cell r="BA353">
            <v>0</v>
          </cell>
          <cell r="BB353">
            <v>135</v>
          </cell>
          <cell r="BC353">
            <v>851</v>
          </cell>
          <cell r="BD353">
            <v>634</v>
          </cell>
          <cell r="BE353">
            <v>12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4670</v>
          </cell>
          <cell r="BL353">
            <v>4670</v>
          </cell>
        </row>
        <row r="354">
          <cell r="C354" t="str">
            <v>E01095</v>
          </cell>
          <cell r="D354" t="str">
            <v>E.1.B.3.2.C) Insussistenze attive v/terzi relative alle convenzioni con medici di base</v>
          </cell>
          <cell r="E354" t="str">
            <v>2008</v>
          </cell>
          <cell r="F354" t="str">
            <v>C</v>
          </cell>
          <cell r="G354">
            <v>0</v>
          </cell>
          <cell r="H354">
            <v>0</v>
          </cell>
          <cell r="I354">
            <v>0</v>
          </cell>
          <cell r="L354">
            <v>0</v>
          </cell>
          <cell r="O354">
            <v>68</v>
          </cell>
          <cell r="R354">
            <v>204</v>
          </cell>
          <cell r="U354">
            <v>0</v>
          </cell>
          <cell r="X354">
            <v>0</v>
          </cell>
          <cell r="AA354">
            <v>0</v>
          </cell>
          <cell r="AD354">
            <v>0</v>
          </cell>
          <cell r="AG354">
            <v>0</v>
          </cell>
          <cell r="AJ354">
            <v>0</v>
          </cell>
          <cell r="AM354">
            <v>0</v>
          </cell>
          <cell r="AP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272</v>
          </cell>
          <cell r="BL354">
            <v>272</v>
          </cell>
        </row>
        <row r="355">
          <cell r="C355" t="str">
            <v>E01100</v>
          </cell>
          <cell r="D355" t="str">
            <v>E.1.B.3.2.D) Insussistenze attive v/terzi relative alle convenzioni per la specialistica</v>
          </cell>
          <cell r="E355" t="str">
            <v>2008</v>
          </cell>
          <cell r="F355" t="str">
            <v>C</v>
          </cell>
          <cell r="G355">
            <v>0</v>
          </cell>
          <cell r="H355">
            <v>0</v>
          </cell>
          <cell r="I355">
            <v>0</v>
          </cell>
          <cell r="L355">
            <v>18</v>
          </cell>
          <cell r="O355">
            <v>1</v>
          </cell>
          <cell r="R355">
            <v>1</v>
          </cell>
          <cell r="U355">
            <v>0</v>
          </cell>
          <cell r="X355">
            <v>7</v>
          </cell>
          <cell r="AA355">
            <v>503</v>
          </cell>
          <cell r="AD355">
            <v>0</v>
          </cell>
          <cell r="AG355">
            <v>0</v>
          </cell>
          <cell r="AJ355">
            <v>0</v>
          </cell>
          <cell r="AM355">
            <v>0</v>
          </cell>
          <cell r="AP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530</v>
          </cell>
          <cell r="BL355">
            <v>530</v>
          </cell>
        </row>
        <row r="356">
          <cell r="C356" t="str">
            <v>E01105</v>
          </cell>
          <cell r="D356" t="str">
            <v>E.1.B.3.2.E) Insussistenze attive v/terzi relative all'acquisto prestaz. Sanitarie da operatori accreditati</v>
          </cell>
          <cell r="E356" t="str">
            <v>2008</v>
          </cell>
          <cell r="F356" t="str">
            <v>C</v>
          </cell>
          <cell r="G356">
            <v>0</v>
          </cell>
          <cell r="H356">
            <v>0</v>
          </cell>
          <cell r="I356">
            <v>0</v>
          </cell>
          <cell r="L356">
            <v>1541</v>
          </cell>
          <cell r="O356">
            <v>418</v>
          </cell>
          <cell r="R356">
            <v>0</v>
          </cell>
          <cell r="U356">
            <v>0</v>
          </cell>
          <cell r="X356">
            <v>1255</v>
          </cell>
          <cell r="AA356">
            <v>0</v>
          </cell>
          <cell r="AD356">
            <v>59</v>
          </cell>
          <cell r="AG356">
            <v>2967</v>
          </cell>
          <cell r="AJ356">
            <v>0</v>
          </cell>
          <cell r="AM356">
            <v>0</v>
          </cell>
          <cell r="AP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6240</v>
          </cell>
          <cell r="BL356">
            <v>6240</v>
          </cell>
        </row>
        <row r="357">
          <cell r="C357" t="str">
            <v>E01110</v>
          </cell>
          <cell r="D357" t="str">
            <v>E.1.B.3.2.F) Insussistenze attive v/terzi relative all'acquisto di beni e servizi</v>
          </cell>
          <cell r="E357" t="str">
            <v>2008</v>
          </cell>
          <cell r="F357" t="str">
            <v>C</v>
          </cell>
          <cell r="G357">
            <v>0</v>
          </cell>
          <cell r="H357">
            <v>0</v>
          </cell>
          <cell r="I357">
            <v>0</v>
          </cell>
          <cell r="L357">
            <v>14</v>
          </cell>
          <cell r="O357">
            <v>787</v>
          </cell>
          <cell r="R357">
            <v>1292</v>
          </cell>
          <cell r="U357">
            <v>1212</v>
          </cell>
          <cell r="X357">
            <v>1099</v>
          </cell>
          <cell r="AA357">
            <v>118</v>
          </cell>
          <cell r="AD357">
            <v>489</v>
          </cell>
          <cell r="AG357">
            <v>932</v>
          </cell>
          <cell r="AJ357">
            <v>1200</v>
          </cell>
          <cell r="AM357">
            <v>10</v>
          </cell>
          <cell r="AP357">
            <v>0</v>
          </cell>
          <cell r="AS357">
            <v>343</v>
          </cell>
          <cell r="AT357">
            <v>0</v>
          </cell>
          <cell r="AU357">
            <v>1094</v>
          </cell>
          <cell r="AV357">
            <v>5</v>
          </cell>
          <cell r="AW357">
            <v>2</v>
          </cell>
          <cell r="AX357">
            <v>0</v>
          </cell>
          <cell r="AY357">
            <v>0</v>
          </cell>
          <cell r="AZ357">
            <v>742</v>
          </cell>
          <cell r="BA357">
            <v>23</v>
          </cell>
          <cell r="BB357">
            <v>0</v>
          </cell>
          <cell r="BC357">
            <v>132</v>
          </cell>
          <cell r="BD357">
            <v>73</v>
          </cell>
          <cell r="BE357">
            <v>68</v>
          </cell>
          <cell r="BF357">
            <v>22</v>
          </cell>
          <cell r="BG357">
            <v>0</v>
          </cell>
          <cell r="BH357">
            <v>0</v>
          </cell>
          <cell r="BI357">
            <v>6</v>
          </cell>
          <cell r="BJ357">
            <v>0</v>
          </cell>
          <cell r="BK357">
            <v>9663</v>
          </cell>
          <cell r="BL357">
            <v>9663</v>
          </cell>
        </row>
        <row r="358">
          <cell r="C358" t="str">
            <v>E01115</v>
          </cell>
          <cell r="D358" t="str">
            <v>E.1.B.3.2.G) Altre Insussistenze attive v/terzi</v>
          </cell>
          <cell r="E358" t="str">
            <v>2008</v>
          </cell>
          <cell r="F358" t="str">
            <v>C</v>
          </cell>
          <cell r="G358">
            <v>0</v>
          </cell>
          <cell r="H358">
            <v>0</v>
          </cell>
          <cell r="I358">
            <v>0</v>
          </cell>
          <cell r="L358">
            <v>1147</v>
          </cell>
          <cell r="O358">
            <v>70</v>
          </cell>
          <cell r="R358">
            <v>156</v>
          </cell>
          <cell r="U358">
            <v>0</v>
          </cell>
          <cell r="X358">
            <v>1326</v>
          </cell>
          <cell r="AA358">
            <v>0</v>
          </cell>
          <cell r="AD358">
            <v>936</v>
          </cell>
          <cell r="AG358">
            <v>1364</v>
          </cell>
          <cell r="AJ358">
            <v>122</v>
          </cell>
          <cell r="AM358">
            <v>0</v>
          </cell>
          <cell r="AP358">
            <v>0</v>
          </cell>
          <cell r="AS358">
            <v>10</v>
          </cell>
          <cell r="AT358">
            <v>270</v>
          </cell>
          <cell r="AU358">
            <v>5</v>
          </cell>
          <cell r="AV358">
            <v>1325</v>
          </cell>
          <cell r="AW358">
            <v>32</v>
          </cell>
          <cell r="AX358">
            <v>0</v>
          </cell>
          <cell r="AY358">
            <v>1</v>
          </cell>
          <cell r="AZ358">
            <v>0</v>
          </cell>
          <cell r="BA358">
            <v>0</v>
          </cell>
          <cell r="BB358">
            <v>79</v>
          </cell>
          <cell r="BC358">
            <v>0</v>
          </cell>
          <cell r="BD358">
            <v>187</v>
          </cell>
          <cell r="BE358">
            <v>38</v>
          </cell>
          <cell r="BF358">
            <v>0</v>
          </cell>
          <cell r="BG358">
            <v>0</v>
          </cell>
          <cell r="BH358">
            <v>2958</v>
          </cell>
          <cell r="BI358">
            <v>3</v>
          </cell>
          <cell r="BJ358">
            <v>0</v>
          </cell>
          <cell r="BK358">
            <v>10029</v>
          </cell>
          <cell r="BL358">
            <v>10029</v>
          </cell>
        </row>
        <row r="359">
          <cell r="C359" t="str">
            <v>E01120</v>
          </cell>
          <cell r="D359" t="str">
            <v>E.1.B.4) Altri proventi straordinari</v>
          </cell>
          <cell r="E359" t="str">
            <v>2008</v>
          </cell>
          <cell r="F359" t="str">
            <v>C</v>
          </cell>
          <cell r="G359">
            <v>0</v>
          </cell>
          <cell r="H359">
            <v>0</v>
          </cell>
          <cell r="I359">
            <v>0</v>
          </cell>
          <cell r="L359">
            <v>0</v>
          </cell>
          <cell r="O359">
            <v>6</v>
          </cell>
          <cell r="R359">
            <v>0</v>
          </cell>
          <cell r="U359">
            <v>0</v>
          </cell>
          <cell r="X359">
            <v>24</v>
          </cell>
          <cell r="AA359">
            <v>37</v>
          </cell>
          <cell r="AD359">
            <v>0</v>
          </cell>
          <cell r="AG359">
            <v>0</v>
          </cell>
          <cell r="AJ359">
            <v>721</v>
          </cell>
          <cell r="AM359">
            <v>0</v>
          </cell>
          <cell r="AP359">
            <v>179</v>
          </cell>
          <cell r="AS359">
            <v>0</v>
          </cell>
          <cell r="AT359">
            <v>3</v>
          </cell>
          <cell r="AU359">
            <v>106</v>
          </cell>
          <cell r="AV359">
            <v>0</v>
          </cell>
          <cell r="AW359">
            <v>0</v>
          </cell>
          <cell r="AX359">
            <v>76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26</v>
          </cell>
          <cell r="BD359">
            <v>0</v>
          </cell>
          <cell r="BE359">
            <v>0</v>
          </cell>
          <cell r="BF359">
            <v>0</v>
          </cell>
          <cell r="BG359">
            <v>50</v>
          </cell>
          <cell r="BH359">
            <v>0</v>
          </cell>
          <cell r="BI359">
            <v>0</v>
          </cell>
          <cell r="BJ359">
            <v>0</v>
          </cell>
          <cell r="BK359">
            <v>1228</v>
          </cell>
          <cell r="BL359">
            <v>1228</v>
          </cell>
        </row>
        <row r="360">
          <cell r="C360" t="str">
            <v>E02000</v>
          </cell>
          <cell r="D360" t="str">
            <v>E.2) Oneri straordinari</v>
          </cell>
          <cell r="E360" t="str">
            <v>2008</v>
          </cell>
          <cell r="F360" t="str">
            <v>C</v>
          </cell>
          <cell r="G360">
            <v>0</v>
          </cell>
          <cell r="H360">
            <v>0</v>
          </cell>
          <cell r="I360">
            <v>2665</v>
          </cell>
          <cell r="L360">
            <v>3780</v>
          </cell>
          <cell r="O360">
            <v>10042</v>
          </cell>
          <cell r="R360">
            <v>1417</v>
          </cell>
          <cell r="U360">
            <v>21874</v>
          </cell>
          <cell r="X360">
            <v>17629</v>
          </cell>
          <cell r="AA360">
            <v>526</v>
          </cell>
          <cell r="AD360">
            <v>4390</v>
          </cell>
          <cell r="AG360">
            <v>10346</v>
          </cell>
          <cell r="AJ360">
            <v>2879</v>
          </cell>
          <cell r="AM360">
            <v>1053</v>
          </cell>
          <cell r="AP360">
            <v>1526</v>
          </cell>
          <cell r="AS360">
            <v>268</v>
          </cell>
          <cell r="AT360">
            <v>1092</v>
          </cell>
          <cell r="AU360">
            <v>959</v>
          </cell>
          <cell r="AV360">
            <v>746</v>
          </cell>
          <cell r="AW360">
            <v>618</v>
          </cell>
          <cell r="AX360">
            <v>230</v>
          </cell>
          <cell r="AY360">
            <v>187</v>
          </cell>
          <cell r="AZ360">
            <v>513</v>
          </cell>
          <cell r="BA360">
            <v>1008</v>
          </cell>
          <cell r="BB360">
            <v>3016</v>
          </cell>
          <cell r="BC360">
            <v>369</v>
          </cell>
          <cell r="BD360">
            <v>109</v>
          </cell>
          <cell r="BE360">
            <v>308</v>
          </cell>
          <cell r="BF360">
            <v>1157</v>
          </cell>
          <cell r="BG360">
            <v>3304</v>
          </cell>
          <cell r="BH360">
            <v>11325</v>
          </cell>
          <cell r="BI360">
            <v>1238</v>
          </cell>
          <cell r="BJ360">
            <v>255</v>
          </cell>
          <cell r="BK360">
            <v>103634</v>
          </cell>
          <cell r="BL360">
            <v>104829</v>
          </cell>
        </row>
        <row r="361">
          <cell r="C361" t="str">
            <v>E02005</v>
          </cell>
          <cell r="D361" t="str">
            <v>E.2.A) Minusvalenze</v>
          </cell>
          <cell r="E361" t="str">
            <v>2008</v>
          </cell>
          <cell r="F361" t="str">
            <v>C</v>
          </cell>
          <cell r="G361">
            <v>0</v>
          </cell>
          <cell r="H361">
            <v>0</v>
          </cell>
          <cell r="I361">
            <v>0</v>
          </cell>
          <cell r="L361">
            <v>0</v>
          </cell>
          <cell r="O361">
            <v>76</v>
          </cell>
          <cell r="R361">
            <v>2</v>
          </cell>
          <cell r="U361">
            <v>0</v>
          </cell>
          <cell r="X361">
            <v>0</v>
          </cell>
          <cell r="AA361">
            <v>52</v>
          </cell>
          <cell r="AD361">
            <v>0</v>
          </cell>
          <cell r="AG361">
            <v>346</v>
          </cell>
          <cell r="AJ361">
            <v>0</v>
          </cell>
          <cell r="AM361">
            <v>42</v>
          </cell>
          <cell r="AP361">
            <v>0</v>
          </cell>
          <cell r="AS361">
            <v>5</v>
          </cell>
          <cell r="AT361">
            <v>212</v>
          </cell>
          <cell r="AU361">
            <v>0</v>
          </cell>
          <cell r="AV361">
            <v>0</v>
          </cell>
          <cell r="AW361">
            <v>0</v>
          </cell>
          <cell r="AX361">
            <v>189</v>
          </cell>
          <cell r="AY361">
            <v>0</v>
          </cell>
          <cell r="AZ361">
            <v>20</v>
          </cell>
          <cell r="BA361">
            <v>12</v>
          </cell>
          <cell r="BB361">
            <v>3</v>
          </cell>
          <cell r="BC361">
            <v>0</v>
          </cell>
          <cell r="BD361">
            <v>1</v>
          </cell>
          <cell r="BE361">
            <v>4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964</v>
          </cell>
          <cell r="BL361">
            <v>964</v>
          </cell>
        </row>
        <row r="362">
          <cell r="C362" t="str">
            <v>E02010</v>
          </cell>
          <cell r="D362" t="str">
            <v>E.2.B) Altri oneri straordinari</v>
          </cell>
          <cell r="E362" t="str">
            <v>2008</v>
          </cell>
          <cell r="F362" t="str">
            <v>C</v>
          </cell>
          <cell r="G362">
            <v>0</v>
          </cell>
          <cell r="H362">
            <v>0</v>
          </cell>
          <cell r="I362">
            <v>2665</v>
          </cell>
          <cell r="L362">
            <v>3780</v>
          </cell>
          <cell r="O362">
            <v>9966</v>
          </cell>
          <cell r="R362">
            <v>1415</v>
          </cell>
          <cell r="U362">
            <v>21874</v>
          </cell>
          <cell r="X362">
            <v>17629</v>
          </cell>
          <cell r="AA362">
            <v>474</v>
          </cell>
          <cell r="AD362">
            <v>4390</v>
          </cell>
          <cell r="AG362">
            <v>10000</v>
          </cell>
          <cell r="AJ362">
            <v>2879</v>
          </cell>
          <cell r="AM362">
            <v>1011</v>
          </cell>
          <cell r="AP362">
            <v>1526</v>
          </cell>
          <cell r="AS362">
            <v>263</v>
          </cell>
          <cell r="AT362">
            <v>880</v>
          </cell>
          <cell r="AU362">
            <v>959</v>
          </cell>
          <cell r="AV362">
            <v>746</v>
          </cell>
          <cell r="AW362">
            <v>618</v>
          </cell>
          <cell r="AX362">
            <v>41</v>
          </cell>
          <cell r="AY362">
            <v>187</v>
          </cell>
          <cell r="AZ362">
            <v>493</v>
          </cell>
          <cell r="BA362">
            <v>996</v>
          </cell>
          <cell r="BB362">
            <v>3013</v>
          </cell>
          <cell r="BC362">
            <v>369</v>
          </cell>
          <cell r="BD362">
            <v>108</v>
          </cell>
          <cell r="BE362">
            <v>304</v>
          </cell>
          <cell r="BF362">
            <v>1157</v>
          </cell>
          <cell r="BG362">
            <v>3304</v>
          </cell>
          <cell r="BH362">
            <v>11325</v>
          </cell>
          <cell r="BI362">
            <v>1238</v>
          </cell>
          <cell r="BJ362">
            <v>255</v>
          </cell>
          <cell r="BK362">
            <v>102670</v>
          </cell>
          <cell r="BL362">
            <v>103865</v>
          </cell>
        </row>
        <row r="363">
          <cell r="C363" t="str">
            <v>E02015</v>
          </cell>
          <cell r="D363" t="str">
            <v>E.2.B.1) Oneri tributari da esercizi precedenti</v>
          </cell>
          <cell r="E363" t="str">
            <v>2008</v>
          </cell>
          <cell r="F363" t="str">
            <v>C</v>
          </cell>
          <cell r="G363">
            <v>0</v>
          </cell>
          <cell r="H363">
            <v>0</v>
          </cell>
          <cell r="I363">
            <v>0</v>
          </cell>
          <cell r="L363">
            <v>549</v>
          </cell>
          <cell r="O363">
            <v>2084</v>
          </cell>
          <cell r="R363">
            <v>0</v>
          </cell>
          <cell r="U363">
            <v>0</v>
          </cell>
          <cell r="X363">
            <v>1530</v>
          </cell>
          <cell r="AA363">
            <v>0</v>
          </cell>
          <cell r="AD363">
            <v>0</v>
          </cell>
          <cell r="AG363">
            <v>0</v>
          </cell>
          <cell r="AJ363">
            <v>563</v>
          </cell>
          <cell r="AM363">
            <v>291</v>
          </cell>
          <cell r="AP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704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875</v>
          </cell>
          <cell r="BH363">
            <v>653</v>
          </cell>
          <cell r="BI363">
            <v>0</v>
          </cell>
          <cell r="BJ363">
            <v>0</v>
          </cell>
          <cell r="BK363">
            <v>7249</v>
          </cell>
          <cell r="BL363">
            <v>7249</v>
          </cell>
        </row>
        <row r="364">
          <cell r="C364" t="str">
            <v>E02020</v>
          </cell>
          <cell r="D364" t="str">
            <v>E.2.B.2) Oneri da cause civili</v>
          </cell>
          <cell r="E364" t="str">
            <v>2008</v>
          </cell>
          <cell r="F364" t="str">
            <v>C</v>
          </cell>
          <cell r="G364">
            <v>0</v>
          </cell>
          <cell r="H364">
            <v>0</v>
          </cell>
          <cell r="I364">
            <v>0</v>
          </cell>
          <cell r="L364">
            <v>96</v>
          </cell>
          <cell r="O364">
            <v>1514</v>
          </cell>
          <cell r="R364">
            <v>0</v>
          </cell>
          <cell r="U364">
            <v>0</v>
          </cell>
          <cell r="X364">
            <v>3164</v>
          </cell>
          <cell r="AA364">
            <v>0</v>
          </cell>
          <cell r="AD364">
            <v>371</v>
          </cell>
          <cell r="AG364">
            <v>277</v>
          </cell>
          <cell r="AJ364">
            <v>0</v>
          </cell>
          <cell r="AM364">
            <v>0</v>
          </cell>
          <cell r="AP364">
            <v>0</v>
          </cell>
          <cell r="AS364">
            <v>6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75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3</v>
          </cell>
          <cell r="BF364">
            <v>0</v>
          </cell>
          <cell r="BG364">
            <v>160</v>
          </cell>
          <cell r="BH364">
            <v>9545</v>
          </cell>
          <cell r="BI364">
            <v>0</v>
          </cell>
          <cell r="BJ364">
            <v>0</v>
          </cell>
          <cell r="BK364">
            <v>15211</v>
          </cell>
          <cell r="BL364">
            <v>15211</v>
          </cell>
        </row>
        <row r="365">
          <cell r="C365" t="str">
            <v>E02025</v>
          </cell>
          <cell r="D365" t="str">
            <v>E.2.B.3) Sopravvenienze passive</v>
          </cell>
          <cell r="E365" t="str">
            <v>2008</v>
          </cell>
          <cell r="F365" t="str">
            <v>C</v>
          </cell>
          <cell r="G365">
            <v>0</v>
          </cell>
          <cell r="H365">
            <v>0</v>
          </cell>
          <cell r="I365">
            <v>2659</v>
          </cell>
          <cell r="L365">
            <v>3134</v>
          </cell>
          <cell r="O365">
            <v>6348</v>
          </cell>
          <cell r="R365">
            <v>1415</v>
          </cell>
          <cell r="U365">
            <v>20819</v>
          </cell>
          <cell r="X365">
            <v>10108</v>
          </cell>
          <cell r="AA365">
            <v>463</v>
          </cell>
          <cell r="AD365">
            <v>3252</v>
          </cell>
          <cell r="AG365">
            <v>9419</v>
          </cell>
          <cell r="AJ365">
            <v>2156</v>
          </cell>
          <cell r="AM365">
            <v>719</v>
          </cell>
          <cell r="AP365">
            <v>1523</v>
          </cell>
          <cell r="AS365">
            <v>185</v>
          </cell>
          <cell r="AT365">
            <v>877</v>
          </cell>
          <cell r="AU365">
            <v>959</v>
          </cell>
          <cell r="AV365">
            <v>714</v>
          </cell>
          <cell r="AW365">
            <v>618</v>
          </cell>
          <cell r="AX365">
            <v>25</v>
          </cell>
          <cell r="AY365">
            <v>187</v>
          </cell>
          <cell r="AZ365">
            <v>418</v>
          </cell>
          <cell r="BA365">
            <v>292</v>
          </cell>
          <cell r="BB365">
            <v>2917</v>
          </cell>
          <cell r="BC365">
            <v>369</v>
          </cell>
          <cell r="BD365">
            <v>31</v>
          </cell>
          <cell r="BE365">
            <v>301</v>
          </cell>
          <cell r="BF365">
            <v>1156</v>
          </cell>
          <cell r="BG365">
            <v>2213</v>
          </cell>
          <cell r="BH365">
            <v>927</v>
          </cell>
          <cell r="BI365">
            <v>1141</v>
          </cell>
          <cell r="BJ365">
            <v>255</v>
          </cell>
          <cell r="BK365">
            <v>74521</v>
          </cell>
          <cell r="BL365">
            <v>75600</v>
          </cell>
        </row>
        <row r="366">
          <cell r="C366" t="str">
            <v>E02030</v>
          </cell>
          <cell r="D366" t="str">
            <v>E.2.B.3.1) Sopravvenienze passive v/Asl-AO, IRCCS, Policlinici</v>
          </cell>
          <cell r="E366" t="str">
            <v>2008</v>
          </cell>
          <cell r="F366" t="str">
            <v>C</v>
          </cell>
          <cell r="G366">
            <v>0</v>
          </cell>
          <cell r="H366">
            <v>0</v>
          </cell>
          <cell r="I366">
            <v>0</v>
          </cell>
          <cell r="L366">
            <v>54</v>
          </cell>
          <cell r="O366">
            <v>124</v>
          </cell>
          <cell r="R366">
            <v>2</v>
          </cell>
          <cell r="U366">
            <v>0</v>
          </cell>
          <cell r="X366">
            <v>22</v>
          </cell>
          <cell r="AA366">
            <v>0</v>
          </cell>
          <cell r="AD366">
            <v>0</v>
          </cell>
          <cell r="AG366">
            <v>213</v>
          </cell>
          <cell r="AJ366">
            <v>0</v>
          </cell>
          <cell r="AM366">
            <v>0</v>
          </cell>
          <cell r="AP366">
            <v>25</v>
          </cell>
          <cell r="AS366">
            <v>10</v>
          </cell>
          <cell r="AT366">
            <v>161</v>
          </cell>
          <cell r="AU366">
            <v>0</v>
          </cell>
          <cell r="AV366">
            <v>60</v>
          </cell>
          <cell r="AW366">
            <v>30</v>
          </cell>
          <cell r="AX366">
            <v>0</v>
          </cell>
          <cell r="AY366">
            <v>0</v>
          </cell>
          <cell r="AZ366">
            <v>0</v>
          </cell>
          <cell r="BA366">
            <v>14</v>
          </cell>
          <cell r="BB366">
            <v>69</v>
          </cell>
          <cell r="BC366">
            <v>0</v>
          </cell>
          <cell r="BD366">
            <v>0</v>
          </cell>
          <cell r="BE366">
            <v>2</v>
          </cell>
          <cell r="BF366">
            <v>19</v>
          </cell>
          <cell r="BG366">
            <v>67</v>
          </cell>
          <cell r="BH366">
            <v>0</v>
          </cell>
          <cell r="BI366">
            <v>0</v>
          </cell>
          <cell r="BJ366">
            <v>207</v>
          </cell>
          <cell r="BK366">
            <v>0</v>
          </cell>
          <cell r="BL366">
            <v>1079</v>
          </cell>
        </row>
        <row r="367">
          <cell r="C367" t="str">
            <v>E02035</v>
          </cell>
          <cell r="D367" t="str">
            <v>E.2.B.3.1.A) Sopravvenienze passive v/Asl-Ao,Irccs,Pol. relative alla mobilità intraregionale</v>
          </cell>
          <cell r="E367" t="str">
            <v>2008</v>
          </cell>
          <cell r="F367" t="str">
            <v>C</v>
          </cell>
          <cell r="G367">
            <v>0</v>
          </cell>
          <cell r="H367">
            <v>0</v>
          </cell>
          <cell r="I367">
            <v>0</v>
          </cell>
          <cell r="L367">
            <v>0</v>
          </cell>
          <cell r="O367">
            <v>0</v>
          </cell>
          <cell r="R367">
            <v>0</v>
          </cell>
          <cell r="U367">
            <v>0</v>
          </cell>
          <cell r="X367">
            <v>0</v>
          </cell>
          <cell r="AA367">
            <v>0</v>
          </cell>
          <cell r="AD367">
            <v>0</v>
          </cell>
          <cell r="AG367">
            <v>0</v>
          </cell>
          <cell r="AJ367">
            <v>0</v>
          </cell>
          <cell r="AM367">
            <v>0</v>
          </cell>
          <cell r="AP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</row>
        <row r="368">
          <cell r="C368" t="str">
            <v>E02040</v>
          </cell>
          <cell r="D368" t="str">
            <v>E.2.B.3.1.B) Altre sopravvenienze passive v/Asl-Ao,Irccs,Pol.</v>
          </cell>
          <cell r="E368" t="str">
            <v>2008</v>
          </cell>
          <cell r="F368" t="str">
            <v>C</v>
          </cell>
          <cell r="G368">
            <v>0</v>
          </cell>
          <cell r="H368">
            <v>0</v>
          </cell>
          <cell r="I368">
            <v>0</v>
          </cell>
          <cell r="L368">
            <v>54</v>
          </cell>
          <cell r="O368">
            <v>124</v>
          </cell>
          <cell r="R368">
            <v>2</v>
          </cell>
          <cell r="U368">
            <v>0</v>
          </cell>
          <cell r="X368">
            <v>22</v>
          </cell>
          <cell r="AA368">
            <v>0</v>
          </cell>
          <cell r="AD368">
            <v>0</v>
          </cell>
          <cell r="AG368">
            <v>213</v>
          </cell>
          <cell r="AJ368">
            <v>0</v>
          </cell>
          <cell r="AM368">
            <v>0</v>
          </cell>
          <cell r="AP368">
            <v>25</v>
          </cell>
          <cell r="AS368">
            <v>10</v>
          </cell>
          <cell r="AT368">
            <v>161</v>
          </cell>
          <cell r="AU368">
            <v>0</v>
          </cell>
          <cell r="AV368">
            <v>60</v>
          </cell>
          <cell r="AW368">
            <v>30</v>
          </cell>
          <cell r="AX368">
            <v>0</v>
          </cell>
          <cell r="AY368">
            <v>0</v>
          </cell>
          <cell r="AZ368">
            <v>0</v>
          </cell>
          <cell r="BA368">
            <v>14</v>
          </cell>
          <cell r="BB368">
            <v>69</v>
          </cell>
          <cell r="BC368">
            <v>0</v>
          </cell>
          <cell r="BD368">
            <v>0</v>
          </cell>
          <cell r="BE368">
            <v>2</v>
          </cell>
          <cell r="BF368">
            <v>19</v>
          </cell>
          <cell r="BG368">
            <v>67</v>
          </cell>
          <cell r="BH368">
            <v>0</v>
          </cell>
          <cell r="BI368">
            <v>0</v>
          </cell>
          <cell r="BJ368">
            <v>207</v>
          </cell>
          <cell r="BK368">
            <v>0</v>
          </cell>
          <cell r="BL368">
            <v>1079</v>
          </cell>
        </row>
        <row r="369">
          <cell r="C369" t="str">
            <v>E02045</v>
          </cell>
          <cell r="D369" t="str">
            <v>E.2.B.3.2) Sopravvenienze passive v/terzi</v>
          </cell>
          <cell r="E369" t="str">
            <v>2008</v>
          </cell>
          <cell r="F369" t="str">
            <v>C</v>
          </cell>
          <cell r="G369">
            <v>0</v>
          </cell>
          <cell r="H369">
            <v>0</v>
          </cell>
          <cell r="I369">
            <v>2659</v>
          </cell>
          <cell r="L369">
            <v>3080</v>
          </cell>
          <cell r="O369">
            <v>6224</v>
          </cell>
          <cell r="R369">
            <v>1413</v>
          </cell>
          <cell r="U369">
            <v>20819</v>
          </cell>
          <cell r="X369">
            <v>10086</v>
          </cell>
          <cell r="AA369">
            <v>463</v>
          </cell>
          <cell r="AD369">
            <v>3252</v>
          </cell>
          <cell r="AG369">
            <v>9206</v>
          </cell>
          <cell r="AJ369">
            <v>2156</v>
          </cell>
          <cell r="AM369">
            <v>719</v>
          </cell>
          <cell r="AP369">
            <v>1498</v>
          </cell>
          <cell r="AS369">
            <v>175</v>
          </cell>
          <cell r="AT369">
            <v>716</v>
          </cell>
          <cell r="AU369">
            <v>959</v>
          </cell>
          <cell r="AV369">
            <v>654</v>
          </cell>
          <cell r="AW369">
            <v>588</v>
          </cell>
          <cell r="AX369">
            <v>25</v>
          </cell>
          <cell r="AY369">
            <v>187</v>
          </cell>
          <cell r="AZ369">
            <v>418</v>
          </cell>
          <cell r="BA369">
            <v>278</v>
          </cell>
          <cell r="BB369">
            <v>2848</v>
          </cell>
          <cell r="BC369">
            <v>369</v>
          </cell>
          <cell r="BD369">
            <v>31</v>
          </cell>
          <cell r="BE369">
            <v>299</v>
          </cell>
          <cell r="BF369">
            <v>1137</v>
          </cell>
          <cell r="BG369">
            <v>2146</v>
          </cell>
          <cell r="BH369">
            <v>927</v>
          </cell>
          <cell r="BI369">
            <v>1141</v>
          </cell>
          <cell r="BJ369">
            <v>48</v>
          </cell>
          <cell r="BK369">
            <v>74521</v>
          </cell>
          <cell r="BL369">
            <v>74521</v>
          </cell>
        </row>
        <row r="370">
          <cell r="C370" t="str">
            <v>E02050</v>
          </cell>
          <cell r="D370" t="str">
            <v>E.2.B.3.2.A) Sopravvenienze passive v/terzi relative alla mobilità extraregionale</v>
          </cell>
          <cell r="E370" t="str">
            <v>2008</v>
          </cell>
          <cell r="F370" t="str">
            <v>C</v>
          </cell>
          <cell r="G370">
            <v>0</v>
          </cell>
          <cell r="H370">
            <v>0</v>
          </cell>
          <cell r="I370">
            <v>0</v>
          </cell>
          <cell r="L370">
            <v>0</v>
          </cell>
          <cell r="O370">
            <v>0</v>
          </cell>
          <cell r="R370">
            <v>0</v>
          </cell>
          <cell r="U370">
            <v>0</v>
          </cell>
          <cell r="X370">
            <v>0</v>
          </cell>
          <cell r="AA370">
            <v>0</v>
          </cell>
          <cell r="AD370">
            <v>1</v>
          </cell>
          <cell r="AG370">
            <v>0</v>
          </cell>
          <cell r="AJ370">
            <v>0</v>
          </cell>
          <cell r="AM370">
            <v>0</v>
          </cell>
          <cell r="AP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1</v>
          </cell>
          <cell r="BL370">
            <v>1</v>
          </cell>
        </row>
        <row r="371">
          <cell r="C371" t="str">
            <v>E02055</v>
          </cell>
          <cell r="D371" t="str">
            <v>E.2.B.3.2.B) Sopravvenienze passive v/terzi relative al personale</v>
          </cell>
          <cell r="E371" t="str">
            <v>2008</v>
          </cell>
          <cell r="F371" t="str">
            <v>C</v>
          </cell>
          <cell r="G371">
            <v>0</v>
          </cell>
          <cell r="H371">
            <v>0</v>
          </cell>
          <cell r="I371">
            <v>644</v>
          </cell>
          <cell r="L371">
            <v>315</v>
          </cell>
          <cell r="O371">
            <v>287</v>
          </cell>
          <cell r="R371">
            <v>148</v>
          </cell>
          <cell r="U371">
            <v>12270</v>
          </cell>
          <cell r="X371">
            <v>949</v>
          </cell>
          <cell r="AA371">
            <v>28</v>
          </cell>
          <cell r="AD371">
            <v>82</v>
          </cell>
          <cell r="AG371">
            <v>879</v>
          </cell>
          <cell r="AJ371">
            <v>1050</v>
          </cell>
          <cell r="AM371">
            <v>398</v>
          </cell>
          <cell r="AP371">
            <v>237</v>
          </cell>
          <cell r="AS371">
            <v>56</v>
          </cell>
          <cell r="AT371">
            <v>108</v>
          </cell>
          <cell r="AU371">
            <v>71</v>
          </cell>
          <cell r="AV371">
            <v>52</v>
          </cell>
          <cell r="AW371">
            <v>85</v>
          </cell>
          <cell r="AX371">
            <v>9</v>
          </cell>
          <cell r="AY371">
            <v>6</v>
          </cell>
          <cell r="AZ371">
            <v>183</v>
          </cell>
          <cell r="BA371">
            <v>47</v>
          </cell>
          <cell r="BB371">
            <v>8</v>
          </cell>
          <cell r="BC371">
            <v>7</v>
          </cell>
          <cell r="BD371">
            <v>0</v>
          </cell>
          <cell r="BE371">
            <v>101</v>
          </cell>
          <cell r="BF371">
            <v>262</v>
          </cell>
          <cell r="BG371">
            <v>1284</v>
          </cell>
          <cell r="BH371">
            <v>512</v>
          </cell>
          <cell r="BI371">
            <v>59</v>
          </cell>
          <cell r="BJ371">
            <v>0</v>
          </cell>
          <cell r="BK371">
            <v>20137</v>
          </cell>
          <cell r="BL371">
            <v>20137</v>
          </cell>
        </row>
        <row r="372">
          <cell r="C372" t="str">
            <v>E02060</v>
          </cell>
          <cell r="D372" t="str">
            <v>E.2.B.3.2.B.1) Soprav. passive v/terzi relative al personale - dirigenza medica</v>
          </cell>
          <cell r="E372" t="str">
            <v>2008</v>
          </cell>
          <cell r="F372" t="str">
            <v>C</v>
          </cell>
          <cell r="G372">
            <v>0</v>
          </cell>
          <cell r="H372">
            <v>0</v>
          </cell>
          <cell r="I372">
            <v>584</v>
          </cell>
          <cell r="L372">
            <v>311</v>
          </cell>
          <cell r="O372">
            <v>287</v>
          </cell>
          <cell r="R372">
            <v>47</v>
          </cell>
          <cell r="U372">
            <v>6925</v>
          </cell>
          <cell r="X372">
            <v>439</v>
          </cell>
          <cell r="AA372">
            <v>16</v>
          </cell>
          <cell r="AD372">
            <v>70</v>
          </cell>
          <cell r="AG372">
            <v>668</v>
          </cell>
          <cell r="AJ372">
            <v>107</v>
          </cell>
          <cell r="AM372">
            <v>326</v>
          </cell>
          <cell r="AP372">
            <v>132</v>
          </cell>
          <cell r="AS372">
            <v>45</v>
          </cell>
          <cell r="AT372">
            <v>36</v>
          </cell>
          <cell r="AU372">
            <v>71</v>
          </cell>
          <cell r="AV372">
            <v>5</v>
          </cell>
          <cell r="AW372">
            <v>0</v>
          </cell>
          <cell r="AX372">
            <v>9</v>
          </cell>
          <cell r="AY372">
            <v>0</v>
          </cell>
          <cell r="AZ372">
            <v>142</v>
          </cell>
          <cell r="BA372">
            <v>20</v>
          </cell>
          <cell r="BB372">
            <v>7</v>
          </cell>
          <cell r="BC372">
            <v>0</v>
          </cell>
          <cell r="BD372">
            <v>0</v>
          </cell>
          <cell r="BE372">
            <v>40</v>
          </cell>
          <cell r="BF372">
            <v>185</v>
          </cell>
          <cell r="BG372">
            <v>232</v>
          </cell>
          <cell r="BH372">
            <v>61</v>
          </cell>
          <cell r="BI372">
            <v>39</v>
          </cell>
          <cell r="BJ372">
            <v>0</v>
          </cell>
          <cell r="BK372">
            <v>10804</v>
          </cell>
          <cell r="BL372">
            <v>10804</v>
          </cell>
        </row>
        <row r="373">
          <cell r="C373" t="str">
            <v>E02065</v>
          </cell>
          <cell r="D373" t="str">
            <v>E.2.B.3.2.B.2) Soprav. passive v/terzi relative al personale - dirigenza non medica</v>
          </cell>
          <cell r="E373" t="str">
            <v>2008</v>
          </cell>
          <cell r="F373" t="str">
            <v>C</v>
          </cell>
          <cell r="G373">
            <v>0</v>
          </cell>
          <cell r="H373">
            <v>0</v>
          </cell>
          <cell r="I373">
            <v>21</v>
          </cell>
          <cell r="L373">
            <v>0</v>
          </cell>
          <cell r="O373">
            <v>0</v>
          </cell>
          <cell r="R373">
            <v>11</v>
          </cell>
          <cell r="U373">
            <v>763</v>
          </cell>
          <cell r="X373">
            <v>91</v>
          </cell>
          <cell r="AA373">
            <v>10</v>
          </cell>
          <cell r="AD373">
            <v>4</v>
          </cell>
          <cell r="AG373">
            <v>126</v>
          </cell>
          <cell r="AJ373">
            <v>125</v>
          </cell>
          <cell r="AM373">
            <v>13</v>
          </cell>
          <cell r="AP373">
            <v>17</v>
          </cell>
          <cell r="AS373">
            <v>5</v>
          </cell>
          <cell r="AT373">
            <v>56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5</v>
          </cell>
          <cell r="BA373">
            <v>0</v>
          </cell>
          <cell r="BB373">
            <v>0</v>
          </cell>
          <cell r="BC373">
            <v>7</v>
          </cell>
          <cell r="BD373">
            <v>0</v>
          </cell>
          <cell r="BE373">
            <v>7</v>
          </cell>
          <cell r="BF373">
            <v>3</v>
          </cell>
          <cell r="BG373">
            <v>911</v>
          </cell>
          <cell r="BH373">
            <v>23</v>
          </cell>
          <cell r="BI373">
            <v>0</v>
          </cell>
          <cell r="BJ373">
            <v>0</v>
          </cell>
          <cell r="BK373">
            <v>2198</v>
          </cell>
          <cell r="BL373">
            <v>2198</v>
          </cell>
        </row>
        <row r="374">
          <cell r="C374" t="str">
            <v>E02070</v>
          </cell>
          <cell r="D374" t="str">
            <v>E.2.B.3.2.B.3) Soprav. passive v/terzi relative al personale - comparto</v>
          </cell>
          <cell r="E374" t="str">
            <v>2008</v>
          </cell>
          <cell r="F374" t="str">
            <v>C</v>
          </cell>
          <cell r="G374">
            <v>0</v>
          </cell>
          <cell r="H374">
            <v>0</v>
          </cell>
          <cell r="I374">
            <v>39</v>
          </cell>
          <cell r="L374">
            <v>4</v>
          </cell>
          <cell r="O374">
            <v>0</v>
          </cell>
          <cell r="R374">
            <v>90</v>
          </cell>
          <cell r="U374">
            <v>4582</v>
          </cell>
          <cell r="X374">
            <v>419</v>
          </cell>
          <cell r="AA374">
            <v>2</v>
          </cell>
          <cell r="AD374">
            <v>8</v>
          </cell>
          <cell r="AG374">
            <v>85</v>
          </cell>
          <cell r="AJ374">
            <v>818</v>
          </cell>
          <cell r="AM374">
            <v>59</v>
          </cell>
          <cell r="AP374">
            <v>88</v>
          </cell>
          <cell r="AS374">
            <v>6</v>
          </cell>
          <cell r="AT374">
            <v>16</v>
          </cell>
          <cell r="AU374">
            <v>0</v>
          </cell>
          <cell r="AV374">
            <v>47</v>
          </cell>
          <cell r="AW374">
            <v>85</v>
          </cell>
          <cell r="AX374">
            <v>0</v>
          </cell>
          <cell r="AY374">
            <v>6</v>
          </cell>
          <cell r="AZ374">
            <v>36</v>
          </cell>
          <cell r="BA374">
            <v>27</v>
          </cell>
          <cell r="BB374">
            <v>1</v>
          </cell>
          <cell r="BC374">
            <v>0</v>
          </cell>
          <cell r="BD374">
            <v>0</v>
          </cell>
          <cell r="BE374">
            <v>54</v>
          </cell>
          <cell r="BF374">
            <v>74</v>
          </cell>
          <cell r="BG374">
            <v>141</v>
          </cell>
          <cell r="BH374">
            <v>428</v>
          </cell>
          <cell r="BI374">
            <v>20</v>
          </cell>
          <cell r="BJ374">
            <v>0</v>
          </cell>
          <cell r="BK374">
            <v>7135</v>
          </cell>
          <cell r="BL374">
            <v>7135</v>
          </cell>
        </row>
        <row r="375">
          <cell r="C375" t="str">
            <v>E02075</v>
          </cell>
          <cell r="D375" t="str">
            <v>E.2.B.3.2.C) Sopravvenienze passive v/terzi relative alle convenzioni con medici di base</v>
          </cell>
          <cell r="E375" t="str">
            <v>2008</v>
          </cell>
          <cell r="F375" t="str">
            <v>C</v>
          </cell>
          <cell r="G375">
            <v>0</v>
          </cell>
          <cell r="H375">
            <v>0</v>
          </cell>
          <cell r="I375">
            <v>92</v>
          </cell>
          <cell r="L375">
            <v>1779</v>
          </cell>
          <cell r="O375">
            <v>3</v>
          </cell>
          <cell r="R375">
            <v>710</v>
          </cell>
          <cell r="U375">
            <v>3251</v>
          </cell>
          <cell r="X375">
            <v>25</v>
          </cell>
          <cell r="AA375">
            <v>0</v>
          </cell>
          <cell r="AD375">
            <v>2180</v>
          </cell>
          <cell r="AG375">
            <v>0</v>
          </cell>
          <cell r="AJ375">
            <v>0</v>
          </cell>
          <cell r="AM375">
            <v>0</v>
          </cell>
          <cell r="AP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8040</v>
          </cell>
          <cell r="BL375">
            <v>8040</v>
          </cell>
        </row>
        <row r="376">
          <cell r="C376" t="str">
            <v>E02080</v>
          </cell>
          <cell r="D376" t="str">
            <v>E.2.B.3.2.D) Sopravvenienze passive v/terzi relative alle convenzioni per la specialistica</v>
          </cell>
          <cell r="E376" t="str">
            <v>2008</v>
          </cell>
          <cell r="F376" t="str">
            <v>C</v>
          </cell>
          <cell r="G376">
            <v>0</v>
          </cell>
          <cell r="H376">
            <v>0</v>
          </cell>
          <cell r="I376">
            <v>229</v>
          </cell>
          <cell r="L376">
            <v>383</v>
          </cell>
          <cell r="O376">
            <v>292</v>
          </cell>
          <cell r="R376">
            <v>1</v>
          </cell>
          <cell r="U376">
            <v>319</v>
          </cell>
          <cell r="X376">
            <v>163</v>
          </cell>
          <cell r="AA376">
            <v>0</v>
          </cell>
          <cell r="AD376">
            <v>0</v>
          </cell>
          <cell r="AG376">
            <v>1784</v>
          </cell>
          <cell r="AJ376">
            <v>0</v>
          </cell>
          <cell r="AM376">
            <v>0</v>
          </cell>
          <cell r="AP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3171</v>
          </cell>
          <cell r="BL376">
            <v>3171</v>
          </cell>
        </row>
        <row r="377">
          <cell r="C377" t="str">
            <v>E02085</v>
          </cell>
          <cell r="D377" t="str">
            <v>E.2.B.3.2.E) Sopravvenienze passive v/terzi relative all'acquisto prestaz. sanitarie da operatori accreditati</v>
          </cell>
          <cell r="E377" t="str">
            <v>2008</v>
          </cell>
          <cell r="F377" t="str">
            <v>C</v>
          </cell>
          <cell r="G377">
            <v>0</v>
          </cell>
          <cell r="H377">
            <v>0</v>
          </cell>
          <cell r="I377">
            <v>0</v>
          </cell>
          <cell r="L377">
            <v>47</v>
          </cell>
          <cell r="O377">
            <v>1182</v>
          </cell>
          <cell r="R377">
            <v>18</v>
          </cell>
          <cell r="U377">
            <v>66</v>
          </cell>
          <cell r="X377">
            <v>1068</v>
          </cell>
          <cell r="AA377">
            <v>0</v>
          </cell>
          <cell r="AD377">
            <v>26</v>
          </cell>
          <cell r="AG377">
            <v>0</v>
          </cell>
          <cell r="AJ377">
            <v>0</v>
          </cell>
          <cell r="AM377">
            <v>0</v>
          </cell>
          <cell r="AP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2407</v>
          </cell>
          <cell r="BL377">
            <v>2407</v>
          </cell>
        </row>
        <row r="378">
          <cell r="C378" t="str">
            <v>E02090</v>
          </cell>
          <cell r="D378" t="str">
            <v>E.2.B.3.2.F) Sopravvenienze passive v/terzi relative all'acquisto di beni e servizi</v>
          </cell>
          <cell r="E378" t="str">
            <v>2008</v>
          </cell>
          <cell r="F378" t="str">
            <v>C</v>
          </cell>
          <cell r="G378">
            <v>0</v>
          </cell>
          <cell r="H378">
            <v>0</v>
          </cell>
          <cell r="I378">
            <v>1694</v>
          </cell>
          <cell r="L378">
            <v>424</v>
          </cell>
          <cell r="O378">
            <v>3166</v>
          </cell>
          <cell r="R378">
            <v>462</v>
          </cell>
          <cell r="U378">
            <v>4111</v>
          </cell>
          <cell r="X378">
            <v>4906</v>
          </cell>
          <cell r="AA378">
            <v>335</v>
          </cell>
          <cell r="AD378">
            <v>619</v>
          </cell>
          <cell r="AG378">
            <v>4321</v>
          </cell>
          <cell r="AJ378">
            <v>758</v>
          </cell>
          <cell r="AM378">
            <v>132</v>
          </cell>
          <cell r="AP378">
            <v>1134</v>
          </cell>
          <cell r="AS378">
            <v>56</v>
          </cell>
          <cell r="AT378">
            <v>487</v>
          </cell>
          <cell r="AU378">
            <v>392</v>
          </cell>
          <cell r="AV378">
            <v>398</v>
          </cell>
          <cell r="AW378">
            <v>0</v>
          </cell>
          <cell r="AX378">
            <v>9</v>
          </cell>
          <cell r="AY378">
            <v>48</v>
          </cell>
          <cell r="AZ378">
            <v>12</v>
          </cell>
          <cell r="BA378">
            <v>153</v>
          </cell>
          <cell r="BB378">
            <v>1432</v>
          </cell>
          <cell r="BC378">
            <v>36</v>
          </cell>
          <cell r="BD378">
            <v>22</v>
          </cell>
          <cell r="BE378">
            <v>135</v>
          </cell>
          <cell r="BF378">
            <v>78</v>
          </cell>
          <cell r="BG378">
            <v>695</v>
          </cell>
          <cell r="BH378">
            <v>415</v>
          </cell>
          <cell r="BI378">
            <v>997</v>
          </cell>
          <cell r="BJ378">
            <v>0</v>
          </cell>
          <cell r="BK378">
            <v>27427</v>
          </cell>
          <cell r="BL378">
            <v>27427</v>
          </cell>
        </row>
        <row r="379">
          <cell r="C379" t="str">
            <v>E02095</v>
          </cell>
          <cell r="D379" t="str">
            <v>E.2.B.3.2.G) Altre sopravvenienze passive v/terzi</v>
          </cell>
          <cell r="E379" t="str">
            <v>2008</v>
          </cell>
          <cell r="F379" t="str">
            <v>C</v>
          </cell>
          <cell r="G379">
            <v>0</v>
          </cell>
          <cell r="H379">
            <v>0</v>
          </cell>
          <cell r="I379">
            <v>0</v>
          </cell>
          <cell r="L379">
            <v>132</v>
          </cell>
          <cell r="O379">
            <v>1294</v>
          </cell>
          <cell r="R379">
            <v>74</v>
          </cell>
          <cell r="U379">
            <v>802</v>
          </cell>
          <cell r="X379">
            <v>2975</v>
          </cell>
          <cell r="AA379">
            <v>100</v>
          </cell>
          <cell r="AD379">
            <v>344</v>
          </cell>
          <cell r="AG379">
            <v>2222</v>
          </cell>
          <cell r="AJ379">
            <v>348</v>
          </cell>
          <cell r="AM379">
            <v>189</v>
          </cell>
          <cell r="AP379">
            <v>127</v>
          </cell>
          <cell r="AS379">
            <v>63</v>
          </cell>
          <cell r="AT379">
            <v>121</v>
          </cell>
          <cell r="AU379">
            <v>496</v>
          </cell>
          <cell r="AV379">
            <v>204</v>
          </cell>
          <cell r="AW379">
            <v>503</v>
          </cell>
          <cell r="AX379">
            <v>7</v>
          </cell>
          <cell r="AY379">
            <v>133</v>
          </cell>
          <cell r="AZ379">
            <v>223</v>
          </cell>
          <cell r="BA379">
            <v>78</v>
          </cell>
          <cell r="BB379">
            <v>1408</v>
          </cell>
          <cell r="BC379">
            <v>326</v>
          </cell>
          <cell r="BD379">
            <v>9</v>
          </cell>
          <cell r="BE379">
            <v>63</v>
          </cell>
          <cell r="BF379">
            <v>797</v>
          </cell>
          <cell r="BG379">
            <v>167</v>
          </cell>
          <cell r="BH379">
            <v>0</v>
          </cell>
          <cell r="BI379">
            <v>85</v>
          </cell>
          <cell r="BJ379">
            <v>48</v>
          </cell>
          <cell r="BK379">
            <v>13338</v>
          </cell>
          <cell r="BL379">
            <v>13338</v>
          </cell>
        </row>
        <row r="380">
          <cell r="C380" t="str">
            <v>E02100</v>
          </cell>
          <cell r="D380" t="str">
            <v>E.2.B.4) Insussistenze passive</v>
          </cell>
          <cell r="E380" t="str">
            <v>2008</v>
          </cell>
          <cell r="F380" t="str">
            <v>C</v>
          </cell>
          <cell r="G380">
            <v>0</v>
          </cell>
          <cell r="H380">
            <v>0</v>
          </cell>
          <cell r="I380">
            <v>6</v>
          </cell>
          <cell r="L380">
            <v>1</v>
          </cell>
          <cell r="O380">
            <v>19</v>
          </cell>
          <cell r="R380">
            <v>0</v>
          </cell>
          <cell r="U380">
            <v>1055</v>
          </cell>
          <cell r="X380">
            <v>2827</v>
          </cell>
          <cell r="AA380">
            <v>11</v>
          </cell>
          <cell r="AD380">
            <v>767</v>
          </cell>
          <cell r="AG380">
            <v>245</v>
          </cell>
          <cell r="AJ380">
            <v>160</v>
          </cell>
          <cell r="AM380">
            <v>1</v>
          </cell>
          <cell r="AP380">
            <v>3</v>
          </cell>
          <cell r="AS380">
            <v>72</v>
          </cell>
          <cell r="AT380">
            <v>3</v>
          </cell>
          <cell r="AU380">
            <v>0</v>
          </cell>
          <cell r="AV380">
            <v>32</v>
          </cell>
          <cell r="AW380">
            <v>0</v>
          </cell>
          <cell r="AX380">
            <v>16</v>
          </cell>
          <cell r="AY380">
            <v>0</v>
          </cell>
          <cell r="AZ380">
            <v>0</v>
          </cell>
          <cell r="BA380">
            <v>0</v>
          </cell>
          <cell r="BB380">
            <v>96</v>
          </cell>
          <cell r="BC380">
            <v>0</v>
          </cell>
          <cell r="BD380">
            <v>77</v>
          </cell>
          <cell r="BE380">
            <v>0</v>
          </cell>
          <cell r="BF380">
            <v>0</v>
          </cell>
          <cell r="BG380">
            <v>37</v>
          </cell>
          <cell r="BH380">
            <v>200</v>
          </cell>
          <cell r="BI380">
            <v>97</v>
          </cell>
          <cell r="BJ380">
            <v>0</v>
          </cell>
          <cell r="BK380">
            <v>5609</v>
          </cell>
          <cell r="BL380">
            <v>5725</v>
          </cell>
        </row>
        <row r="381">
          <cell r="C381" t="str">
            <v>E02105</v>
          </cell>
          <cell r="D381" t="str">
            <v>E.2.B.4.1) Insussistenze passive v/Asl-AO, IRCCS, Policlinici</v>
          </cell>
          <cell r="E381" t="str">
            <v>2008</v>
          </cell>
          <cell r="F381" t="str">
            <v>C</v>
          </cell>
          <cell r="G381">
            <v>0</v>
          </cell>
          <cell r="H381">
            <v>0</v>
          </cell>
          <cell r="I381">
            <v>0</v>
          </cell>
          <cell r="L381">
            <v>0</v>
          </cell>
          <cell r="O381">
            <v>0</v>
          </cell>
          <cell r="R381">
            <v>0</v>
          </cell>
          <cell r="U381">
            <v>17</v>
          </cell>
          <cell r="X381">
            <v>0</v>
          </cell>
          <cell r="AA381">
            <v>0</v>
          </cell>
          <cell r="AD381">
            <v>0</v>
          </cell>
          <cell r="AG381">
            <v>16</v>
          </cell>
          <cell r="AJ381">
            <v>15</v>
          </cell>
          <cell r="AM381">
            <v>0</v>
          </cell>
          <cell r="AP381">
            <v>0</v>
          </cell>
          <cell r="AS381">
            <v>6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62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116</v>
          </cell>
        </row>
        <row r="382">
          <cell r="C382" t="str">
            <v>E02110</v>
          </cell>
          <cell r="D382" t="str">
            <v>E.2.B.4.2) Insussistenze passive v/terzi</v>
          </cell>
          <cell r="E382" t="str">
            <v>2008</v>
          </cell>
          <cell r="F382" t="str">
            <v>C</v>
          </cell>
          <cell r="G382">
            <v>0</v>
          </cell>
          <cell r="H382">
            <v>0</v>
          </cell>
          <cell r="I382">
            <v>6</v>
          </cell>
          <cell r="L382">
            <v>1</v>
          </cell>
          <cell r="O382">
            <v>19</v>
          </cell>
          <cell r="R382">
            <v>0</v>
          </cell>
          <cell r="U382">
            <v>1038</v>
          </cell>
          <cell r="X382">
            <v>2827</v>
          </cell>
          <cell r="AA382">
            <v>11</v>
          </cell>
          <cell r="AD382">
            <v>767</v>
          </cell>
          <cell r="AG382">
            <v>229</v>
          </cell>
          <cell r="AJ382">
            <v>145</v>
          </cell>
          <cell r="AM382">
            <v>1</v>
          </cell>
          <cell r="AP382">
            <v>3</v>
          </cell>
          <cell r="AS382">
            <v>66</v>
          </cell>
          <cell r="AT382">
            <v>3</v>
          </cell>
          <cell r="AU382">
            <v>0</v>
          </cell>
          <cell r="AV382">
            <v>32</v>
          </cell>
          <cell r="AW382">
            <v>0</v>
          </cell>
          <cell r="AX382">
            <v>16</v>
          </cell>
          <cell r="AY382">
            <v>0</v>
          </cell>
          <cell r="AZ382">
            <v>0</v>
          </cell>
          <cell r="BA382">
            <v>0</v>
          </cell>
          <cell r="BB382">
            <v>96</v>
          </cell>
          <cell r="BC382">
            <v>0</v>
          </cell>
          <cell r="BD382">
            <v>15</v>
          </cell>
          <cell r="BE382">
            <v>0</v>
          </cell>
          <cell r="BF382">
            <v>0</v>
          </cell>
          <cell r="BG382">
            <v>37</v>
          </cell>
          <cell r="BH382">
            <v>200</v>
          </cell>
          <cell r="BI382">
            <v>97</v>
          </cell>
          <cell r="BJ382">
            <v>0</v>
          </cell>
          <cell r="BK382">
            <v>5609</v>
          </cell>
          <cell r="BL382">
            <v>5609</v>
          </cell>
        </row>
        <row r="383">
          <cell r="C383" t="str">
            <v>E02115</v>
          </cell>
          <cell r="D383" t="str">
            <v>E.2.B.4.2.A) Insussistenze passive v/terzi relative alla mobilità extraregionale</v>
          </cell>
          <cell r="E383" t="str">
            <v>2008</v>
          </cell>
          <cell r="F383" t="str">
            <v>C</v>
          </cell>
          <cell r="G383">
            <v>0</v>
          </cell>
          <cell r="H383">
            <v>0</v>
          </cell>
          <cell r="I383">
            <v>0</v>
          </cell>
          <cell r="L383">
            <v>0</v>
          </cell>
          <cell r="O383">
            <v>0</v>
          </cell>
          <cell r="R383">
            <v>0</v>
          </cell>
          <cell r="U383">
            <v>0</v>
          </cell>
          <cell r="X383">
            <v>0</v>
          </cell>
          <cell r="AA383">
            <v>0</v>
          </cell>
          <cell r="AD383">
            <v>0</v>
          </cell>
          <cell r="AG383">
            <v>0</v>
          </cell>
          <cell r="AJ383">
            <v>0</v>
          </cell>
          <cell r="AM383">
            <v>0</v>
          </cell>
          <cell r="AP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</row>
        <row r="384">
          <cell r="C384" t="str">
            <v>E02120</v>
          </cell>
          <cell r="D384" t="str">
            <v>E.2.B.4.2.B) Insussistenze passive v/terzi relative al personale</v>
          </cell>
          <cell r="E384" t="str">
            <v>2008</v>
          </cell>
          <cell r="F384" t="str">
            <v>C</v>
          </cell>
          <cell r="G384">
            <v>0</v>
          </cell>
          <cell r="H384">
            <v>0</v>
          </cell>
          <cell r="I384">
            <v>0</v>
          </cell>
          <cell r="L384">
            <v>0</v>
          </cell>
          <cell r="O384">
            <v>0</v>
          </cell>
          <cell r="R384">
            <v>0</v>
          </cell>
          <cell r="U384">
            <v>0</v>
          </cell>
          <cell r="X384">
            <v>0</v>
          </cell>
          <cell r="AA384">
            <v>0</v>
          </cell>
          <cell r="AD384">
            <v>0</v>
          </cell>
          <cell r="AG384">
            <v>0</v>
          </cell>
          <cell r="AJ384">
            <v>0</v>
          </cell>
          <cell r="AM384">
            <v>0</v>
          </cell>
          <cell r="AP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16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16</v>
          </cell>
          <cell r="BL384">
            <v>16</v>
          </cell>
        </row>
        <row r="385">
          <cell r="C385" t="str">
            <v>E02125</v>
          </cell>
          <cell r="D385" t="str">
            <v>E.2.B.4.2.C) Insussistenze passive v/terzi relative alle convenzioni con medici di base</v>
          </cell>
          <cell r="E385" t="str">
            <v>2008</v>
          </cell>
          <cell r="F385" t="str">
            <v>C</v>
          </cell>
          <cell r="G385">
            <v>0</v>
          </cell>
          <cell r="H385">
            <v>0</v>
          </cell>
          <cell r="I385">
            <v>0</v>
          </cell>
          <cell r="L385">
            <v>0</v>
          </cell>
          <cell r="O385">
            <v>0</v>
          </cell>
          <cell r="R385">
            <v>0</v>
          </cell>
          <cell r="U385">
            <v>0</v>
          </cell>
          <cell r="X385">
            <v>25</v>
          </cell>
          <cell r="AA385">
            <v>0</v>
          </cell>
          <cell r="AD385">
            <v>0</v>
          </cell>
          <cell r="AG385">
            <v>0</v>
          </cell>
          <cell r="AJ385">
            <v>0</v>
          </cell>
          <cell r="AM385">
            <v>0</v>
          </cell>
          <cell r="AP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25</v>
          </cell>
          <cell r="BL385">
            <v>25</v>
          </cell>
        </row>
        <row r="386">
          <cell r="C386" t="str">
            <v>E02130</v>
          </cell>
          <cell r="D386" t="str">
            <v>E.2.B.4.2.D) Insussistenze passive v/terzi relative alle convenzioni per la specialistica</v>
          </cell>
          <cell r="E386" t="str">
            <v>2008</v>
          </cell>
          <cell r="F386" t="str">
            <v>C</v>
          </cell>
          <cell r="G386">
            <v>0</v>
          </cell>
          <cell r="H386">
            <v>0</v>
          </cell>
          <cell r="I386">
            <v>0</v>
          </cell>
          <cell r="L386">
            <v>0</v>
          </cell>
          <cell r="O386">
            <v>0</v>
          </cell>
          <cell r="R386">
            <v>0</v>
          </cell>
          <cell r="U386">
            <v>0</v>
          </cell>
          <cell r="X386">
            <v>0</v>
          </cell>
          <cell r="AA386">
            <v>0</v>
          </cell>
          <cell r="AD386">
            <v>0</v>
          </cell>
          <cell r="AG386">
            <v>0</v>
          </cell>
          <cell r="AJ386">
            <v>0</v>
          </cell>
          <cell r="AM386">
            <v>0</v>
          </cell>
          <cell r="AP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</row>
        <row r="387">
          <cell r="C387" t="str">
            <v>E02135</v>
          </cell>
          <cell r="D387" t="str">
            <v>E.2.B.4.2.E) Insussistenze passive v/terzi relative all'acquisto prestaz. sanitarie da operatori accreditati</v>
          </cell>
          <cell r="E387" t="str">
            <v>2008</v>
          </cell>
          <cell r="F387" t="str">
            <v>C</v>
          </cell>
          <cell r="G387">
            <v>0</v>
          </cell>
          <cell r="H387">
            <v>0</v>
          </cell>
          <cell r="I387">
            <v>0</v>
          </cell>
          <cell r="L387">
            <v>0</v>
          </cell>
          <cell r="O387">
            <v>0</v>
          </cell>
          <cell r="R387">
            <v>0</v>
          </cell>
          <cell r="U387">
            <v>0</v>
          </cell>
          <cell r="X387">
            <v>0</v>
          </cell>
          <cell r="AA387">
            <v>0</v>
          </cell>
          <cell r="AD387">
            <v>23</v>
          </cell>
          <cell r="AG387">
            <v>1</v>
          </cell>
          <cell r="AJ387">
            <v>0</v>
          </cell>
          <cell r="AM387">
            <v>0</v>
          </cell>
          <cell r="AP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24</v>
          </cell>
          <cell r="BL387">
            <v>24</v>
          </cell>
        </row>
        <row r="388">
          <cell r="C388" t="str">
            <v>E02140</v>
          </cell>
          <cell r="D388" t="str">
            <v>E.2.B.4.2.F) Insussistenze passive v/terzi relative all'acquisto di beni e servizi</v>
          </cell>
          <cell r="E388" t="str">
            <v>2008</v>
          </cell>
          <cell r="F388" t="str">
            <v>C</v>
          </cell>
          <cell r="G388">
            <v>0</v>
          </cell>
          <cell r="H388">
            <v>0</v>
          </cell>
          <cell r="I388">
            <v>0</v>
          </cell>
          <cell r="L388">
            <v>0</v>
          </cell>
          <cell r="O388">
            <v>7</v>
          </cell>
          <cell r="R388">
            <v>0</v>
          </cell>
          <cell r="U388">
            <v>0</v>
          </cell>
          <cell r="X388">
            <v>220</v>
          </cell>
          <cell r="AA388">
            <v>0</v>
          </cell>
          <cell r="AD388">
            <v>24</v>
          </cell>
          <cell r="AG388">
            <v>14</v>
          </cell>
          <cell r="AJ388">
            <v>145</v>
          </cell>
          <cell r="AM388">
            <v>1</v>
          </cell>
          <cell r="AP388">
            <v>3</v>
          </cell>
          <cell r="AS388">
            <v>7</v>
          </cell>
          <cell r="AT388">
            <v>2</v>
          </cell>
          <cell r="AU388">
            <v>0</v>
          </cell>
          <cell r="AV388">
            <v>23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11</v>
          </cell>
          <cell r="BE388">
            <v>0</v>
          </cell>
          <cell r="BF388">
            <v>0</v>
          </cell>
          <cell r="BG388">
            <v>0</v>
          </cell>
          <cell r="BH388">
            <v>200</v>
          </cell>
          <cell r="BI388">
            <v>93</v>
          </cell>
          <cell r="BJ388">
            <v>0</v>
          </cell>
          <cell r="BK388">
            <v>750</v>
          </cell>
          <cell r="BL388">
            <v>750</v>
          </cell>
        </row>
        <row r="389">
          <cell r="C389" t="str">
            <v>E02145</v>
          </cell>
          <cell r="D389" t="str">
            <v>E.2.B.4.2.G) Altre Insussistenze passive v/terzi</v>
          </cell>
          <cell r="E389" t="str">
            <v>2008</v>
          </cell>
          <cell r="F389" t="str">
            <v>C</v>
          </cell>
          <cell r="G389">
            <v>0</v>
          </cell>
          <cell r="H389">
            <v>0</v>
          </cell>
          <cell r="I389">
            <v>6</v>
          </cell>
          <cell r="L389">
            <v>1</v>
          </cell>
          <cell r="O389">
            <v>12</v>
          </cell>
          <cell r="R389">
            <v>0</v>
          </cell>
          <cell r="U389">
            <v>1038</v>
          </cell>
          <cell r="X389">
            <v>2582</v>
          </cell>
          <cell r="AA389">
            <v>11</v>
          </cell>
          <cell r="AD389">
            <v>720</v>
          </cell>
          <cell r="AG389">
            <v>214</v>
          </cell>
          <cell r="AJ389">
            <v>0</v>
          </cell>
          <cell r="AM389">
            <v>0</v>
          </cell>
          <cell r="AP389">
            <v>0</v>
          </cell>
          <cell r="AS389">
            <v>59</v>
          </cell>
          <cell r="AT389">
            <v>1</v>
          </cell>
          <cell r="AU389">
            <v>0</v>
          </cell>
          <cell r="AV389">
            <v>9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96</v>
          </cell>
          <cell r="BC389">
            <v>0</v>
          </cell>
          <cell r="BD389">
            <v>4</v>
          </cell>
          <cell r="BE389">
            <v>0</v>
          </cell>
          <cell r="BF389">
            <v>0</v>
          </cell>
          <cell r="BG389">
            <v>37</v>
          </cell>
          <cell r="BH389">
            <v>0</v>
          </cell>
          <cell r="BI389">
            <v>4</v>
          </cell>
          <cell r="BJ389">
            <v>0</v>
          </cell>
          <cell r="BK389">
            <v>4794</v>
          </cell>
          <cell r="BL389">
            <v>4794</v>
          </cell>
        </row>
        <row r="390">
          <cell r="C390" t="str">
            <v>E02150</v>
          </cell>
          <cell r="D390" t="str">
            <v>E.2.B.5) Altri oneri straordinari</v>
          </cell>
          <cell r="E390" t="str">
            <v>2008</v>
          </cell>
          <cell r="F390" t="str">
            <v>C</v>
          </cell>
          <cell r="G390">
            <v>0</v>
          </cell>
          <cell r="H390">
            <v>0</v>
          </cell>
          <cell r="I390">
            <v>0</v>
          </cell>
          <cell r="L390">
            <v>0</v>
          </cell>
          <cell r="O390">
            <v>1</v>
          </cell>
          <cell r="R390">
            <v>0</v>
          </cell>
          <cell r="U390">
            <v>0</v>
          </cell>
          <cell r="X390">
            <v>0</v>
          </cell>
          <cell r="AA390">
            <v>0</v>
          </cell>
          <cell r="AD390">
            <v>0</v>
          </cell>
          <cell r="AG390">
            <v>59</v>
          </cell>
          <cell r="AJ390">
            <v>0</v>
          </cell>
          <cell r="AM390">
            <v>0</v>
          </cell>
          <cell r="AP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1</v>
          </cell>
          <cell r="BG390">
            <v>19</v>
          </cell>
          <cell r="BH390">
            <v>0</v>
          </cell>
          <cell r="BI390">
            <v>0</v>
          </cell>
          <cell r="BJ390">
            <v>0</v>
          </cell>
          <cell r="BK390">
            <v>80</v>
          </cell>
          <cell r="BL390">
            <v>80</v>
          </cell>
        </row>
        <row r="391">
          <cell r="C391" t="str">
            <v>E99999</v>
          </cell>
          <cell r="D391" t="str">
            <v>Totale proventi e oneri straordinari (E)</v>
          </cell>
          <cell r="E391" t="str">
            <v>2008</v>
          </cell>
          <cell r="F391" t="str">
            <v>C</v>
          </cell>
          <cell r="G391">
            <v>0</v>
          </cell>
          <cell r="H391">
            <v>0</v>
          </cell>
          <cell r="I391">
            <v>-2136</v>
          </cell>
          <cell r="L391">
            <v>4</v>
          </cell>
          <cell r="O391">
            <v>-3340</v>
          </cell>
          <cell r="R391">
            <v>752</v>
          </cell>
          <cell r="U391">
            <v>-20451</v>
          </cell>
          <cell r="X391">
            <v>15838</v>
          </cell>
          <cell r="AA391">
            <v>294</v>
          </cell>
          <cell r="AD391">
            <v>-2780</v>
          </cell>
          <cell r="AG391">
            <v>-4434</v>
          </cell>
          <cell r="AJ391">
            <v>-431</v>
          </cell>
          <cell r="AM391">
            <v>-942</v>
          </cell>
          <cell r="AP391">
            <v>1053</v>
          </cell>
          <cell r="AS391">
            <v>326</v>
          </cell>
          <cell r="AT391">
            <v>-747</v>
          </cell>
          <cell r="AU391">
            <v>493</v>
          </cell>
          <cell r="AV391">
            <v>1394</v>
          </cell>
          <cell r="AW391">
            <v>217</v>
          </cell>
          <cell r="AX391">
            <v>114</v>
          </cell>
          <cell r="AY391">
            <v>-135</v>
          </cell>
          <cell r="AZ391">
            <v>1939</v>
          </cell>
          <cell r="BA391">
            <v>-888</v>
          </cell>
          <cell r="BB391">
            <v>-2726</v>
          </cell>
          <cell r="BC391">
            <v>659</v>
          </cell>
          <cell r="BD391">
            <v>1436</v>
          </cell>
          <cell r="BE391">
            <v>690</v>
          </cell>
          <cell r="BF391">
            <v>-1075</v>
          </cell>
          <cell r="BG391">
            <v>-1530</v>
          </cell>
          <cell r="BH391">
            <v>-7553</v>
          </cell>
          <cell r="BI391">
            <v>-1101</v>
          </cell>
          <cell r="BJ391">
            <v>-229</v>
          </cell>
          <cell r="BK391">
            <v>-44978</v>
          </cell>
          <cell r="BL391">
            <v>-25289</v>
          </cell>
        </row>
        <row r="392">
          <cell r="C392" t="str">
            <v>X01000</v>
          </cell>
          <cell r="D392" t="str">
            <v>Risultato prima delle imposte (A – B +/- C +/- D +/- E)</v>
          </cell>
          <cell r="E392" t="str">
            <v>2008</v>
          </cell>
          <cell r="F392" t="str">
            <v>C</v>
          </cell>
          <cell r="G392">
            <v>0</v>
          </cell>
          <cell r="H392">
            <v>0</v>
          </cell>
          <cell r="I392">
            <v>-2529</v>
          </cell>
          <cell r="L392">
            <v>6942</v>
          </cell>
          <cell r="O392">
            <v>-69121</v>
          </cell>
          <cell r="R392">
            <v>-9453</v>
          </cell>
          <cell r="U392">
            <v>-39217</v>
          </cell>
          <cell r="X392">
            <v>31121</v>
          </cell>
          <cell r="AA392">
            <v>10588</v>
          </cell>
          <cell r="AD392">
            <v>-3700</v>
          </cell>
          <cell r="AG392">
            <v>12023</v>
          </cell>
          <cell r="AJ392">
            <v>-24761</v>
          </cell>
          <cell r="AM392">
            <v>-1190</v>
          </cell>
          <cell r="AP392">
            <v>-5410</v>
          </cell>
          <cell r="AS392">
            <v>4170</v>
          </cell>
          <cell r="AT392">
            <v>4495</v>
          </cell>
          <cell r="AU392">
            <v>4622</v>
          </cell>
          <cell r="AV392">
            <v>-19083</v>
          </cell>
          <cell r="AW392">
            <v>3775</v>
          </cell>
          <cell r="AX392">
            <v>-2814</v>
          </cell>
          <cell r="AY392">
            <v>-6465</v>
          </cell>
          <cell r="AZ392">
            <v>2733</v>
          </cell>
          <cell r="BA392">
            <v>-9963</v>
          </cell>
          <cell r="BB392">
            <v>4638</v>
          </cell>
          <cell r="BC392">
            <v>3923</v>
          </cell>
          <cell r="BD392">
            <v>5352</v>
          </cell>
          <cell r="BE392">
            <v>4725</v>
          </cell>
          <cell r="BF392">
            <v>2184</v>
          </cell>
          <cell r="BG392">
            <v>7564</v>
          </cell>
          <cell r="BH392">
            <v>-4441</v>
          </cell>
          <cell r="BI392">
            <v>2982</v>
          </cell>
          <cell r="BJ392">
            <v>-2881</v>
          </cell>
          <cell r="BK392">
            <v>-110970</v>
          </cell>
          <cell r="BL392">
            <v>-89191</v>
          </cell>
        </row>
        <row r="393">
          <cell r="C393" t="str">
            <v>Y01000</v>
          </cell>
          <cell r="D393" t="str">
            <v>Y.1) IRAP</v>
          </cell>
          <cell r="E393" t="str">
            <v>2008</v>
          </cell>
          <cell r="F393" t="str">
            <v>C</v>
          </cell>
          <cell r="G393">
            <v>0</v>
          </cell>
          <cell r="H393">
            <v>0</v>
          </cell>
          <cell r="I393">
            <v>9218</v>
          </cell>
          <cell r="L393">
            <v>5923</v>
          </cell>
          <cell r="O393">
            <v>18205</v>
          </cell>
          <cell r="R393">
            <v>5675</v>
          </cell>
          <cell r="U393">
            <v>22731</v>
          </cell>
          <cell r="X393">
            <v>26830</v>
          </cell>
          <cell r="AA393">
            <v>10100</v>
          </cell>
          <cell r="AD393">
            <v>9494</v>
          </cell>
          <cell r="AG393">
            <v>10987</v>
          </cell>
          <cell r="AJ393">
            <v>11759</v>
          </cell>
          <cell r="AM393">
            <v>8546</v>
          </cell>
          <cell r="AP393">
            <v>9331</v>
          </cell>
          <cell r="AS393">
            <v>3745</v>
          </cell>
          <cell r="AT393">
            <v>5614</v>
          </cell>
          <cell r="AU393">
            <v>4543</v>
          </cell>
          <cell r="AV393">
            <v>6294</v>
          </cell>
          <cell r="AW393">
            <v>3180</v>
          </cell>
          <cell r="AX393">
            <v>3425</v>
          </cell>
          <cell r="AY393">
            <v>3113</v>
          </cell>
          <cell r="AZ393">
            <v>1839</v>
          </cell>
          <cell r="BA393">
            <v>2862</v>
          </cell>
          <cell r="BB393">
            <v>4461</v>
          </cell>
          <cell r="BC393">
            <v>3662</v>
          </cell>
          <cell r="BD393">
            <v>3995</v>
          </cell>
          <cell r="BE393">
            <v>3310</v>
          </cell>
          <cell r="BF393">
            <v>2047</v>
          </cell>
          <cell r="BG393">
            <v>6640</v>
          </cell>
          <cell r="BH393">
            <v>5903</v>
          </cell>
          <cell r="BI393">
            <v>2971</v>
          </cell>
          <cell r="BJ393">
            <v>649</v>
          </cell>
          <cell r="BK393">
            <v>217052</v>
          </cell>
          <cell r="BL393">
            <v>217052</v>
          </cell>
        </row>
        <row r="394">
          <cell r="C394" t="str">
            <v>Y01005</v>
          </cell>
          <cell r="D394" t="str">
            <v>Y.1.A) IRAP relativa a personale dipendente</v>
          </cell>
          <cell r="E394" t="str">
            <v>2008</v>
          </cell>
          <cell r="F394" t="str">
            <v>C</v>
          </cell>
          <cell r="G394">
            <v>0</v>
          </cell>
          <cell r="H394">
            <v>0</v>
          </cell>
          <cell r="I394">
            <v>8084</v>
          </cell>
          <cell r="L394">
            <v>5216</v>
          </cell>
          <cell r="O394">
            <v>15903</v>
          </cell>
          <cell r="R394">
            <v>5189</v>
          </cell>
          <cell r="U394">
            <v>20854</v>
          </cell>
          <cell r="X394">
            <v>23712</v>
          </cell>
          <cell r="AA394">
            <v>9457</v>
          </cell>
          <cell r="AD394">
            <v>8504</v>
          </cell>
          <cell r="AG394">
            <v>10090</v>
          </cell>
          <cell r="AJ394">
            <v>11058</v>
          </cell>
          <cell r="AM394">
            <v>7927</v>
          </cell>
          <cell r="AP394">
            <v>8760</v>
          </cell>
          <cell r="AS394">
            <v>3605</v>
          </cell>
          <cell r="AT394">
            <v>5135</v>
          </cell>
          <cell r="AU394">
            <v>4471</v>
          </cell>
          <cell r="AV394">
            <v>6183</v>
          </cell>
          <cell r="AW394">
            <v>3072</v>
          </cell>
          <cell r="AX394">
            <v>3354</v>
          </cell>
          <cell r="AY394">
            <v>3005</v>
          </cell>
          <cell r="AZ394">
            <v>1790</v>
          </cell>
          <cell r="BA394">
            <v>2814</v>
          </cell>
          <cell r="BB394">
            <v>4025</v>
          </cell>
          <cell r="BC394">
            <v>3501</v>
          </cell>
          <cell r="BD394">
            <v>3884</v>
          </cell>
          <cell r="BE394">
            <v>3194</v>
          </cell>
          <cell r="BF394">
            <v>2018</v>
          </cell>
          <cell r="BG394">
            <v>6318</v>
          </cell>
          <cell r="BH394">
            <v>5679</v>
          </cell>
          <cell r="BI394">
            <v>2870</v>
          </cell>
          <cell r="BJ394">
            <v>649</v>
          </cell>
          <cell r="BK394">
            <v>200321</v>
          </cell>
          <cell r="BL394">
            <v>200321</v>
          </cell>
        </row>
        <row r="395">
          <cell r="C395" t="str">
            <v>Y01010</v>
          </cell>
          <cell r="D395" t="str">
            <v>Y.1.B) IRAP relativa a collaboratori e personale assimilato a lavoro dipendente</v>
          </cell>
          <cell r="E395" t="str">
            <v>2008</v>
          </cell>
          <cell r="F395" t="str">
            <v>C</v>
          </cell>
          <cell r="G395">
            <v>0</v>
          </cell>
          <cell r="H395">
            <v>0</v>
          </cell>
          <cell r="I395">
            <v>1100</v>
          </cell>
          <cell r="L395">
            <v>674</v>
          </cell>
          <cell r="O395">
            <v>2122</v>
          </cell>
          <cell r="R395">
            <v>466</v>
          </cell>
          <cell r="U395">
            <v>1786</v>
          </cell>
          <cell r="X395">
            <v>3063</v>
          </cell>
          <cell r="AA395">
            <v>540</v>
          </cell>
          <cell r="AD395">
            <v>913</v>
          </cell>
          <cell r="AG395">
            <v>842</v>
          </cell>
          <cell r="AJ395">
            <v>429</v>
          </cell>
          <cell r="AM395">
            <v>61</v>
          </cell>
          <cell r="AP395">
            <v>55</v>
          </cell>
          <cell r="AS395">
            <v>60</v>
          </cell>
          <cell r="AT395">
            <v>88</v>
          </cell>
          <cell r="AU395">
            <v>1</v>
          </cell>
          <cell r="AV395">
            <v>111</v>
          </cell>
          <cell r="AW395">
            <v>38</v>
          </cell>
          <cell r="AX395">
            <v>41</v>
          </cell>
          <cell r="AY395">
            <v>47</v>
          </cell>
          <cell r="AZ395">
            <v>33</v>
          </cell>
          <cell r="BA395">
            <v>30</v>
          </cell>
          <cell r="BB395">
            <v>304</v>
          </cell>
          <cell r="BC395">
            <v>56</v>
          </cell>
          <cell r="BD395">
            <v>51</v>
          </cell>
          <cell r="BE395">
            <v>52</v>
          </cell>
          <cell r="BF395">
            <v>11</v>
          </cell>
          <cell r="BG395">
            <v>122</v>
          </cell>
          <cell r="BH395">
            <v>23</v>
          </cell>
          <cell r="BI395">
            <v>19</v>
          </cell>
          <cell r="BJ395">
            <v>0</v>
          </cell>
          <cell r="BK395">
            <v>13138</v>
          </cell>
          <cell r="BL395">
            <v>13138</v>
          </cell>
        </row>
        <row r="396">
          <cell r="C396" t="str">
            <v>Y01015</v>
          </cell>
          <cell r="D396" t="str">
            <v>Y.1.C) IRAP relativa ad attività di libera professione (intramoenia)</v>
          </cell>
          <cell r="E396" t="str">
            <v>2008</v>
          </cell>
          <cell r="F396" t="str">
            <v>C</v>
          </cell>
          <cell r="G396">
            <v>0</v>
          </cell>
          <cell r="H396">
            <v>0</v>
          </cell>
          <cell r="I396">
            <v>34</v>
          </cell>
          <cell r="L396">
            <v>33</v>
          </cell>
          <cell r="O396">
            <v>105</v>
          </cell>
          <cell r="R396">
            <v>20</v>
          </cell>
          <cell r="U396">
            <v>91</v>
          </cell>
          <cell r="X396">
            <v>55</v>
          </cell>
          <cell r="AA396">
            <v>103</v>
          </cell>
          <cell r="AD396">
            <v>77</v>
          </cell>
          <cell r="AG396">
            <v>55</v>
          </cell>
          <cell r="AJ396">
            <v>272</v>
          </cell>
          <cell r="AM396">
            <v>558</v>
          </cell>
          <cell r="AP396">
            <v>516</v>
          </cell>
          <cell r="AS396">
            <v>80</v>
          </cell>
          <cell r="AT396">
            <v>365</v>
          </cell>
          <cell r="AU396">
            <v>71</v>
          </cell>
          <cell r="AV396">
            <v>0</v>
          </cell>
          <cell r="AW396">
            <v>29</v>
          </cell>
          <cell r="AX396">
            <v>30</v>
          </cell>
          <cell r="AY396">
            <v>61</v>
          </cell>
          <cell r="AZ396">
            <v>16</v>
          </cell>
          <cell r="BA396">
            <v>18</v>
          </cell>
          <cell r="BB396">
            <v>132</v>
          </cell>
          <cell r="BC396">
            <v>105</v>
          </cell>
          <cell r="BD396">
            <v>60</v>
          </cell>
          <cell r="BE396">
            <v>64</v>
          </cell>
          <cell r="BF396">
            <v>18</v>
          </cell>
          <cell r="BG396">
            <v>200</v>
          </cell>
          <cell r="BH396">
            <v>201</v>
          </cell>
          <cell r="BI396">
            <v>82</v>
          </cell>
          <cell r="BJ396">
            <v>0</v>
          </cell>
          <cell r="BK396">
            <v>3451</v>
          </cell>
          <cell r="BL396">
            <v>3451</v>
          </cell>
        </row>
        <row r="397">
          <cell r="C397" t="str">
            <v>Y01020</v>
          </cell>
          <cell r="D397" t="str">
            <v>Y.1.D) IRAP relativa ad attività commerciali</v>
          </cell>
          <cell r="E397" t="str">
            <v>2008</v>
          </cell>
          <cell r="F397" t="str">
            <v>C</v>
          </cell>
          <cell r="G397">
            <v>0</v>
          </cell>
          <cell r="H397">
            <v>0</v>
          </cell>
          <cell r="I397">
            <v>0</v>
          </cell>
          <cell r="L397">
            <v>0</v>
          </cell>
          <cell r="O397">
            <v>75</v>
          </cell>
          <cell r="R397">
            <v>0</v>
          </cell>
          <cell r="U397">
            <v>0</v>
          </cell>
          <cell r="X397">
            <v>0</v>
          </cell>
          <cell r="AA397">
            <v>0</v>
          </cell>
          <cell r="AD397">
            <v>0</v>
          </cell>
          <cell r="AG397">
            <v>0</v>
          </cell>
          <cell r="AJ397">
            <v>0</v>
          </cell>
          <cell r="AM397">
            <v>0</v>
          </cell>
          <cell r="AP397">
            <v>0</v>
          </cell>
          <cell r="AS397">
            <v>0</v>
          </cell>
          <cell r="AT397">
            <v>26</v>
          </cell>
          <cell r="AU397">
            <v>0</v>
          </cell>
          <cell r="AV397">
            <v>0</v>
          </cell>
          <cell r="AW397">
            <v>41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142</v>
          </cell>
          <cell r="BL397">
            <v>142</v>
          </cell>
        </row>
        <row r="398">
          <cell r="C398" t="str">
            <v>Y02000</v>
          </cell>
          <cell r="D398" t="str">
            <v>Y.2) IRES</v>
          </cell>
          <cell r="E398" t="str">
            <v>2008</v>
          </cell>
          <cell r="F398" t="str">
            <v>C</v>
          </cell>
          <cell r="G398">
            <v>0</v>
          </cell>
          <cell r="H398">
            <v>0</v>
          </cell>
          <cell r="I398">
            <v>159</v>
          </cell>
          <cell r="L398">
            <v>201</v>
          </cell>
          <cell r="O398">
            <v>221</v>
          </cell>
          <cell r="R398">
            <v>160</v>
          </cell>
          <cell r="U398">
            <v>522</v>
          </cell>
          <cell r="X398">
            <v>1224</v>
          </cell>
          <cell r="AA398">
            <v>6</v>
          </cell>
          <cell r="AD398">
            <v>53</v>
          </cell>
          <cell r="AG398">
            <v>176</v>
          </cell>
          <cell r="AJ398">
            <v>31</v>
          </cell>
          <cell r="AM398">
            <v>85</v>
          </cell>
          <cell r="AP398">
            <v>100</v>
          </cell>
          <cell r="AS398">
            <v>24</v>
          </cell>
          <cell r="AT398">
            <v>35</v>
          </cell>
          <cell r="AU398">
            <v>75</v>
          </cell>
          <cell r="AV398">
            <v>0</v>
          </cell>
          <cell r="AW398">
            <v>392</v>
          </cell>
          <cell r="AX398">
            <v>49</v>
          </cell>
          <cell r="AY398">
            <v>69</v>
          </cell>
          <cell r="AZ398">
            <v>40</v>
          </cell>
          <cell r="BA398">
            <v>48</v>
          </cell>
          <cell r="BB398">
            <v>17</v>
          </cell>
          <cell r="BC398">
            <v>10</v>
          </cell>
          <cell r="BD398">
            <v>43</v>
          </cell>
          <cell r="BE398">
            <v>18</v>
          </cell>
          <cell r="BF398">
            <v>108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3866</v>
          </cell>
          <cell r="BL398">
            <v>3866</v>
          </cell>
        </row>
        <row r="399">
          <cell r="C399" t="str">
            <v>Y02005</v>
          </cell>
          <cell r="D399" t="str">
            <v>Y.2.A) IRES su attività istituzionale</v>
          </cell>
          <cell r="E399" t="str">
            <v>2008</v>
          </cell>
          <cell r="F399" t="str">
            <v>C</v>
          </cell>
          <cell r="G399">
            <v>0</v>
          </cell>
          <cell r="H399">
            <v>0</v>
          </cell>
          <cell r="I399">
            <v>138</v>
          </cell>
          <cell r="L399">
            <v>0</v>
          </cell>
          <cell r="O399">
            <v>0</v>
          </cell>
          <cell r="R399">
            <v>160</v>
          </cell>
          <cell r="U399">
            <v>0</v>
          </cell>
          <cell r="X399">
            <v>1224</v>
          </cell>
          <cell r="AA399">
            <v>6</v>
          </cell>
          <cell r="AD399">
            <v>53</v>
          </cell>
          <cell r="AG399">
            <v>176</v>
          </cell>
          <cell r="AJ399">
            <v>31</v>
          </cell>
          <cell r="AM399">
            <v>85</v>
          </cell>
          <cell r="AP399">
            <v>100</v>
          </cell>
          <cell r="AS399">
            <v>24</v>
          </cell>
          <cell r="AT399">
            <v>35</v>
          </cell>
          <cell r="AU399">
            <v>0</v>
          </cell>
          <cell r="AV399">
            <v>0</v>
          </cell>
          <cell r="AW399">
            <v>0</v>
          </cell>
          <cell r="AX399">
            <v>49</v>
          </cell>
          <cell r="AY399">
            <v>58</v>
          </cell>
          <cell r="AZ399">
            <v>40</v>
          </cell>
          <cell r="BA399">
            <v>0</v>
          </cell>
          <cell r="BB399">
            <v>17</v>
          </cell>
          <cell r="BC399">
            <v>10</v>
          </cell>
          <cell r="BD399">
            <v>43</v>
          </cell>
          <cell r="BE399">
            <v>18</v>
          </cell>
          <cell r="BF399">
            <v>108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2375</v>
          </cell>
          <cell r="BL399">
            <v>2375</v>
          </cell>
        </row>
        <row r="400">
          <cell r="C400" t="str">
            <v>Y02010</v>
          </cell>
          <cell r="D400" t="str">
            <v>Y.2.B) IRES su attività commerciale</v>
          </cell>
          <cell r="E400" t="str">
            <v>2008</v>
          </cell>
          <cell r="F400" t="str">
            <v>C</v>
          </cell>
          <cell r="G400">
            <v>0</v>
          </cell>
          <cell r="H400">
            <v>0</v>
          </cell>
          <cell r="I400">
            <v>21</v>
          </cell>
          <cell r="L400">
            <v>201</v>
          </cell>
          <cell r="O400">
            <v>221</v>
          </cell>
          <cell r="R400">
            <v>0</v>
          </cell>
          <cell r="U400">
            <v>522</v>
          </cell>
          <cell r="X400">
            <v>0</v>
          </cell>
          <cell r="AA400">
            <v>0</v>
          </cell>
          <cell r="AD400">
            <v>0</v>
          </cell>
          <cell r="AG400">
            <v>0</v>
          </cell>
          <cell r="AJ400">
            <v>0</v>
          </cell>
          <cell r="AM400">
            <v>0</v>
          </cell>
          <cell r="AP400">
            <v>0</v>
          </cell>
          <cell r="AS400">
            <v>0</v>
          </cell>
          <cell r="AT400">
            <v>0</v>
          </cell>
          <cell r="AU400">
            <v>75</v>
          </cell>
          <cell r="AV400">
            <v>0</v>
          </cell>
          <cell r="AW400">
            <v>392</v>
          </cell>
          <cell r="AX400">
            <v>0</v>
          </cell>
          <cell r="AY400">
            <v>11</v>
          </cell>
          <cell r="AZ400">
            <v>0</v>
          </cell>
          <cell r="BA400">
            <v>48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1491</v>
          </cell>
          <cell r="BL400">
            <v>1491</v>
          </cell>
        </row>
        <row r="401">
          <cell r="C401" t="str">
            <v>Y03000</v>
          </cell>
          <cell r="D401" t="str">
            <v>Y.3) Accantonamento a F.do Imposte (Accertamenti, condoni, ecc.)</v>
          </cell>
          <cell r="E401" t="str">
            <v>2008</v>
          </cell>
          <cell r="F401" t="str">
            <v>C</v>
          </cell>
          <cell r="G401">
            <v>0</v>
          </cell>
          <cell r="H401">
            <v>0</v>
          </cell>
          <cell r="I401">
            <v>0</v>
          </cell>
          <cell r="L401">
            <v>0</v>
          </cell>
          <cell r="O401">
            <v>0</v>
          </cell>
          <cell r="R401">
            <v>0</v>
          </cell>
          <cell r="U401">
            <v>0</v>
          </cell>
          <cell r="X401">
            <v>0</v>
          </cell>
          <cell r="AA401">
            <v>0</v>
          </cell>
          <cell r="AD401">
            <v>0</v>
          </cell>
          <cell r="AG401">
            <v>0</v>
          </cell>
          <cell r="AJ401">
            <v>0</v>
          </cell>
          <cell r="AM401">
            <v>0</v>
          </cell>
          <cell r="AP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</row>
        <row r="402">
          <cell r="C402" t="str">
            <v>Y99999</v>
          </cell>
          <cell r="D402" t="str">
            <v>Totale imposte e tasse</v>
          </cell>
          <cell r="E402" t="str">
            <v>2008</v>
          </cell>
          <cell r="F402" t="str">
            <v>C</v>
          </cell>
          <cell r="G402">
            <v>0</v>
          </cell>
          <cell r="H402">
            <v>0</v>
          </cell>
          <cell r="I402">
            <v>9377</v>
          </cell>
          <cell r="L402">
            <v>6124</v>
          </cell>
          <cell r="O402">
            <v>18426</v>
          </cell>
          <cell r="R402">
            <v>5835</v>
          </cell>
          <cell r="U402">
            <v>23253</v>
          </cell>
          <cell r="X402">
            <v>28054</v>
          </cell>
          <cell r="AA402">
            <v>10106</v>
          </cell>
          <cell r="AD402">
            <v>9547</v>
          </cell>
          <cell r="AG402">
            <v>11163</v>
          </cell>
          <cell r="AJ402">
            <v>11790</v>
          </cell>
          <cell r="AM402">
            <v>8631</v>
          </cell>
          <cell r="AP402">
            <v>9431</v>
          </cell>
          <cell r="AS402">
            <v>3769</v>
          </cell>
          <cell r="AT402">
            <v>5649</v>
          </cell>
          <cell r="AU402">
            <v>4618</v>
          </cell>
          <cell r="AV402">
            <v>6294</v>
          </cell>
          <cell r="AW402">
            <v>3572</v>
          </cell>
          <cell r="AX402">
            <v>3474</v>
          </cell>
          <cell r="AY402">
            <v>3182</v>
          </cell>
          <cell r="AZ402">
            <v>1879</v>
          </cell>
          <cell r="BA402">
            <v>2910</v>
          </cell>
          <cell r="BB402">
            <v>4478</v>
          </cell>
          <cell r="BC402">
            <v>3672</v>
          </cell>
          <cell r="BD402">
            <v>4038</v>
          </cell>
          <cell r="BE402">
            <v>3328</v>
          </cell>
          <cell r="BF402">
            <v>2155</v>
          </cell>
          <cell r="BG402">
            <v>6640</v>
          </cell>
          <cell r="BH402">
            <v>5903</v>
          </cell>
          <cell r="BI402">
            <v>2971</v>
          </cell>
          <cell r="BJ402">
            <v>649</v>
          </cell>
          <cell r="BK402">
            <v>220918</v>
          </cell>
          <cell r="BL402">
            <v>220918</v>
          </cell>
        </row>
        <row r="403">
          <cell r="C403" t="str">
            <v>Z99999</v>
          </cell>
          <cell r="D403" t="str">
            <v>RISULTATO DI ESERCIZIO</v>
          </cell>
          <cell r="E403" t="str">
            <v>2008</v>
          </cell>
          <cell r="F403" t="str">
            <v>C</v>
          </cell>
          <cell r="G403">
            <v>0</v>
          </cell>
          <cell r="H403">
            <v>0</v>
          </cell>
          <cell r="I403">
            <v>-11906</v>
          </cell>
          <cell r="L403">
            <v>818</v>
          </cell>
          <cell r="O403">
            <v>-87547</v>
          </cell>
          <cell r="R403">
            <v>-15288</v>
          </cell>
          <cell r="U403">
            <v>-62470</v>
          </cell>
          <cell r="X403">
            <v>3067</v>
          </cell>
          <cell r="AA403">
            <v>482</v>
          </cell>
          <cell r="AD403">
            <v>-13247</v>
          </cell>
          <cell r="AG403">
            <v>860</v>
          </cell>
          <cell r="AJ403">
            <v>-36551</v>
          </cell>
          <cell r="AM403">
            <v>-9821</v>
          </cell>
          <cell r="AP403">
            <v>-14841</v>
          </cell>
          <cell r="AS403">
            <v>401</v>
          </cell>
          <cell r="AT403">
            <v>-1154</v>
          </cell>
          <cell r="AU403">
            <v>4</v>
          </cell>
          <cell r="AV403">
            <v>-25377</v>
          </cell>
          <cell r="AW403">
            <v>203</v>
          </cell>
          <cell r="AX403">
            <v>-6288</v>
          </cell>
          <cell r="AY403">
            <v>-9647</v>
          </cell>
          <cell r="AZ403">
            <v>854</v>
          </cell>
          <cell r="BA403">
            <v>-12873</v>
          </cell>
          <cell r="BB403">
            <v>160</v>
          </cell>
          <cell r="BC403">
            <v>251</v>
          </cell>
          <cell r="BD403">
            <v>1314</v>
          </cell>
          <cell r="BE403">
            <v>1397</v>
          </cell>
          <cell r="BF403">
            <v>29</v>
          </cell>
          <cell r="BG403">
            <v>924</v>
          </cell>
          <cell r="BH403">
            <v>-10344</v>
          </cell>
          <cell r="BI403">
            <v>11</v>
          </cell>
          <cell r="BJ403">
            <v>-3530</v>
          </cell>
          <cell r="BK403">
            <v>-331888</v>
          </cell>
          <cell r="BL403">
            <v>-310109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  <sheetName val="Schem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>
        <row r="8">
          <cell r="C8">
            <v>1500000000</v>
          </cell>
        </row>
      </sheetData>
      <sheetData sheetId="1">
        <row r="5">
          <cell r="B5">
            <v>4565677.4227499999</v>
          </cell>
        </row>
      </sheetData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onfronto con IV Trimestre 2007"/>
      <sheetName val="Input"/>
      <sheetName val="Fabb__Nazionale"/>
      <sheetName val="SINTESI_4"/>
      <sheetName val="Quadro_Macro"/>
      <sheetName val="Delibera_CIPE_2004"/>
      <sheetName val="FFR_04"/>
      <sheetName val="FFR_05"/>
      <sheetName val="FFR_06"/>
      <sheetName val="FFR_07"/>
      <sheetName val="FFR_08"/>
      <sheetName val="SINTESI_3"/>
      <sheetName val="Prev_2005cassa"/>
      <sheetName val="cassa05_tot_"/>
      <sheetName val="SINTESI_2"/>
      <sheetName val="Confronto_con_IV_Trimestre_2007"/>
      <sheetName val="Fabb__Nazionale1"/>
      <sheetName val="SINTESI_41"/>
      <sheetName val="Quadro_Macro1"/>
      <sheetName val="Delibera_CIPE_20041"/>
      <sheetName val="FFR_041"/>
      <sheetName val="FFR_051"/>
      <sheetName val="FFR_061"/>
      <sheetName val="FFR_071"/>
      <sheetName val="FFR_081"/>
      <sheetName val="SINTESI_31"/>
      <sheetName val="Prev_2005cassa1"/>
      <sheetName val="cassa05_tot_1"/>
      <sheetName val="SINTESI_21"/>
      <sheetName val="Confronto_con_IV_Trimestre_2001"/>
      <sheetName val="parametri progr"/>
      <sheetName val="Convalida"/>
      <sheetName val="quadro tendenziale 28-6-2005"/>
      <sheetName val="appoggio"/>
      <sheetName val="aziende"/>
      <sheetName val="convalide"/>
    </sheetNames>
    <sheetDataSet>
      <sheetData sheetId="0">
        <row r="7">
          <cell r="L7">
            <v>4.3999999999999997E-2</v>
          </cell>
        </row>
      </sheetData>
      <sheetData sheetId="1"/>
      <sheetData sheetId="2"/>
      <sheetData sheetId="3"/>
      <sheetData sheetId="4" refreshError="1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>
        <row r="7">
          <cell r="L7">
            <v>4.3999999999999997E-2</v>
          </cell>
        </row>
      </sheetData>
      <sheetData sheetId="20"/>
      <sheetData sheetId="21">
        <row r="7">
          <cell r="L7">
            <v>4.3999999999999997E-2</v>
          </cell>
        </row>
      </sheetData>
      <sheetData sheetId="22"/>
      <sheetData sheetId="23">
        <row r="7">
          <cell r="L7">
            <v>4.3999999999999997E-2</v>
          </cell>
        </row>
      </sheetData>
      <sheetData sheetId="24"/>
      <sheetData sheetId="25">
        <row r="7">
          <cell r="L7">
            <v>4.3999999999999997E-2</v>
          </cell>
        </row>
      </sheetData>
      <sheetData sheetId="26"/>
      <sheetData sheetId="27">
        <row r="7">
          <cell r="L7">
            <v>4.3999999999999997E-2</v>
          </cell>
        </row>
      </sheetData>
      <sheetData sheetId="28"/>
      <sheetData sheetId="29">
        <row r="7">
          <cell r="L7">
            <v>4.3999999999999997E-2</v>
          </cell>
        </row>
      </sheetData>
      <sheetData sheetId="30"/>
      <sheetData sheetId="31">
        <row r="7">
          <cell r="L7">
            <v>4.3999999999999997E-2</v>
          </cell>
        </row>
      </sheetData>
      <sheetData sheetId="32"/>
      <sheetData sheetId="33">
        <row r="7">
          <cell r="L7">
            <v>4.3999999999999997E-2</v>
          </cell>
        </row>
      </sheetData>
      <sheetData sheetId="34"/>
      <sheetData sheetId="35">
        <row r="7">
          <cell r="L7">
            <v>4.3999999999999997E-2</v>
          </cell>
        </row>
      </sheetData>
      <sheetData sheetId="36"/>
      <sheetData sheetId="37">
        <row r="7">
          <cell r="L7">
            <v>4.3999999999999997E-2</v>
          </cell>
        </row>
      </sheetData>
      <sheetData sheetId="38"/>
      <sheetData sheetId="39">
        <row r="7">
          <cell r="L7">
            <v>4.3999999999999997E-2</v>
          </cell>
        </row>
      </sheetData>
      <sheetData sheetId="40"/>
      <sheetData sheetId="41">
        <row r="7">
          <cell r="L7">
            <v>4.3999999999999997E-2</v>
          </cell>
        </row>
      </sheetData>
      <sheetData sheetId="42"/>
      <sheetData sheetId="43">
        <row r="7">
          <cell r="L7">
            <v>4.3999999999999997E-2</v>
          </cell>
        </row>
      </sheetData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  <sheetName val="0"/>
      <sheetName val="bloomberg"/>
      <sheetName val="input"/>
      <sheetName val="tb"/>
    </sheetNames>
    <sheetDataSet>
      <sheetData sheetId="0">
        <row r="12">
          <cell r="L12">
            <v>4.2999999999999997E-2</v>
          </cell>
        </row>
      </sheetData>
      <sheetData sheetId="1">
        <row r="12">
          <cell r="L12">
            <v>4.2999999999999997E-2</v>
          </cell>
        </row>
      </sheetData>
      <sheetData sheetId="2">
        <row r="12">
          <cell r="L12">
            <v>4.2999999999999997E-2</v>
          </cell>
        </row>
      </sheetData>
      <sheetData sheetId="3">
        <row r="12">
          <cell r="L12">
            <v>4.2999999999999997E-2</v>
          </cell>
        </row>
      </sheetData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appropriatezza"/>
      <sheetName val="Sheet1"/>
      <sheetName val="Chart Valore domanda"/>
      <sheetName val="Chart Valore domanda 2"/>
      <sheetName val="Chart Costo Livello"/>
      <sheetName val="Indicatori produz ricoveri"/>
      <sheetName val="Produzione ricoveri"/>
      <sheetName val="VP"/>
      <sheetName val="Input"/>
      <sheetName val="Main"/>
      <sheetName val="Main (2)"/>
      <sheetName val="Base_LA_2004"/>
      <sheetName val="Base_LA_2003"/>
      <sheetName val="CLASSIFICAZIONE_LA"/>
      <sheetName val="INDICATORI "/>
      <sheetName val="Pivot su CE"/>
      <sheetName val="Base_CE_2003"/>
      <sheetName val="CLASSIFICAZIONE CE"/>
      <sheetName val="Bench Nazionale procapite Chart"/>
      <sheetName val="Bench Nazionale procapite"/>
      <sheetName val="LA CONFRONTO REGIONI"/>
      <sheetName val="1 Analisi Saldi-Consolidati"/>
      <sheetName val="popolazioni"/>
      <sheetName val="Quadro Macro"/>
      <sheetName val="Dati"/>
      <sheetName val="ABC"/>
      <sheetName val="parametri progr"/>
      <sheetName val="CE 2008"/>
      <sheetName val="tb"/>
    </sheetNames>
    <sheetDataSet>
      <sheetData sheetId="0">
        <row r="3">
          <cell r="J3">
            <v>4593119.2922233669</v>
          </cell>
        </row>
      </sheetData>
      <sheetData sheetId="1">
        <row r="3">
          <cell r="J3">
            <v>4593119.2922233669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>
        <row r="3">
          <cell r="J3">
            <v>4593119.2922233669</v>
          </cell>
        </row>
      </sheetData>
      <sheetData sheetId="21">
        <row r="3">
          <cell r="J3">
            <v>4593119.2922233669</v>
          </cell>
        </row>
      </sheetData>
      <sheetData sheetId="22">
        <row r="3">
          <cell r="J3">
            <v>4593119.2922233669</v>
          </cell>
        </row>
        <row r="4">
          <cell r="J4">
            <v>124641.50124156506</v>
          </cell>
        </row>
        <row r="5">
          <cell r="J5">
            <v>9242369.3909675106</v>
          </cell>
        </row>
        <row r="6">
          <cell r="J6">
            <v>437977.92139965901</v>
          </cell>
        </row>
        <row r="7">
          <cell r="J7">
            <v>484485.45647604781</v>
          </cell>
        </row>
        <row r="8">
          <cell r="J8">
            <v>4621785.9200075679</v>
          </cell>
        </row>
        <row r="9">
          <cell r="J9">
            <v>1301695.3337871097</v>
          </cell>
        </row>
        <row r="10">
          <cell r="J10">
            <v>1874845.0769533664</v>
          </cell>
        </row>
        <row r="11">
          <cell r="J11">
            <v>4457504.7230358245</v>
          </cell>
        </row>
        <row r="12">
          <cell r="J12">
            <v>3918364.7899194681</v>
          </cell>
        </row>
        <row r="13">
          <cell r="J13">
            <v>928874.54562627629</v>
          </cell>
        </row>
        <row r="14">
          <cell r="J14">
            <v>1598362.3885519102</v>
          </cell>
        </row>
        <row r="15">
          <cell r="J15">
            <v>5242317.1372434022</v>
          </cell>
        </row>
        <row r="16">
          <cell r="J16">
            <v>1330473.1102253951</v>
          </cell>
        </row>
        <row r="17">
          <cell r="J17">
            <v>339922.67577394692</v>
          </cell>
        </row>
        <row r="18">
          <cell r="J18">
            <v>5144846.121548336</v>
          </cell>
        </row>
        <row r="19">
          <cell r="J19">
            <v>3783670.2239130256</v>
          </cell>
        </row>
        <row r="20">
          <cell r="J20">
            <v>592198.15506626421</v>
          </cell>
        </row>
        <row r="21">
          <cell r="J21">
            <v>1932653.4231671956</v>
          </cell>
        </row>
        <row r="22">
          <cell r="J22">
            <v>4776145.7899773438</v>
          </cell>
        </row>
        <row r="23">
          <cell r="J23">
            <v>1558314.7728954146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_TM_Tracciato_personale"/>
      <sheetName val="_TM_Tracciato_personale_dipende"/>
      <sheetName val="Tracciato_personale_dipendente"/>
      <sheetName val="_TM_ANA_Qualifiche_Dipendente"/>
      <sheetName val="_TM_Foglio1"/>
      <sheetName val="_TM_Ana_profili gestionali"/>
      <sheetName val="_TM_Foglio4"/>
      <sheetName val="_TM_Tracciato_personale_non dip"/>
      <sheetName val="Tracciato_personale_non dip"/>
      <sheetName val="ANA_Causali di assunzioni"/>
      <sheetName val="ANA_Voci costo"/>
      <sheetName val="TRNS_Voci costo_Coge OLD DA AGG"/>
      <sheetName val="ANA SPECIALIZZAZIONI"/>
      <sheetName val="Ana_profili gestionali"/>
      <sheetName val="Ana_profili gestionali_old"/>
      <sheetName val="Ana_profili old"/>
      <sheetName val="Posizioni organizzative"/>
      <sheetName val="ANA_CA_Qualifiche_Dipendente"/>
      <sheetName val="_TM_ANA_Qualifiche_Non dipenden"/>
      <sheetName val="ANA_Qualifiche_Non dipendente"/>
      <sheetName val="_TM_ANA_Voci costo"/>
      <sheetName val="TRNS_Voci costo_Coge"/>
      <sheetName val="PdC"/>
      <sheetName val="PROFILI DA DEFIN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O5" t="str">
            <v>ACAC001</v>
          </cell>
        </row>
        <row r="6">
          <cell r="O6" t="str">
            <v>ACAC002</v>
          </cell>
        </row>
        <row r="7">
          <cell r="O7" t="str">
            <v>ACAC003</v>
          </cell>
        </row>
        <row r="8">
          <cell r="O8" t="str">
            <v>ACAC004</v>
          </cell>
        </row>
        <row r="9">
          <cell r="O9" t="str">
            <v>ADAD001</v>
          </cell>
        </row>
        <row r="10">
          <cell r="O10" t="str">
            <v>PCPC001</v>
          </cell>
        </row>
        <row r="11">
          <cell r="O11" t="str">
            <v>PDPD001</v>
          </cell>
        </row>
        <row r="12">
          <cell r="O12" t="str">
            <v>PDPD002</v>
          </cell>
        </row>
        <row r="13">
          <cell r="O13" t="str">
            <v>PDPD003</v>
          </cell>
        </row>
        <row r="14">
          <cell r="O14" t="str">
            <v>SCIA001</v>
          </cell>
        </row>
        <row r="15">
          <cell r="O15" t="str">
            <v>SCIA002</v>
          </cell>
        </row>
        <row r="16">
          <cell r="O16" t="str">
            <v>SCIA003</v>
          </cell>
        </row>
        <row r="17">
          <cell r="O17" t="str">
            <v>SCIA004</v>
          </cell>
        </row>
        <row r="18">
          <cell r="O18" t="str">
            <v>SCIA005</v>
          </cell>
        </row>
        <row r="19">
          <cell r="O19" t="str">
            <v>SCII001</v>
          </cell>
        </row>
        <row r="20">
          <cell r="O20" t="str">
            <v>SCII002</v>
          </cell>
        </row>
        <row r="21">
          <cell r="O21" t="str">
            <v>SCII003</v>
          </cell>
        </row>
        <row r="22">
          <cell r="O22" t="str">
            <v>SCII004</v>
          </cell>
        </row>
        <row r="23">
          <cell r="O23" t="str">
            <v>SCRR001</v>
          </cell>
        </row>
        <row r="24">
          <cell r="O24" t="str">
            <v>SCRR002</v>
          </cell>
        </row>
        <row r="25">
          <cell r="O25" t="str">
            <v>SCRR003</v>
          </cell>
        </row>
        <row r="26">
          <cell r="O26" t="str">
            <v>SCRR004</v>
          </cell>
        </row>
        <row r="27">
          <cell r="O27" t="str">
            <v>SCRR005</v>
          </cell>
        </row>
        <row r="28">
          <cell r="O28" t="str">
            <v>SCRR006</v>
          </cell>
        </row>
        <row r="29">
          <cell r="O29" t="str">
            <v>SCRR007</v>
          </cell>
        </row>
        <row r="30">
          <cell r="O30" t="str">
            <v>SCRR008</v>
          </cell>
        </row>
        <row r="31">
          <cell r="O31" t="str">
            <v>SCRR009</v>
          </cell>
        </row>
        <row r="32">
          <cell r="O32" t="str">
            <v>SCRR010</v>
          </cell>
        </row>
        <row r="33">
          <cell r="O33" t="str">
            <v>SCRR011</v>
          </cell>
        </row>
        <row r="34">
          <cell r="O34" t="str">
            <v>SCTA001</v>
          </cell>
        </row>
        <row r="35">
          <cell r="O35" t="str">
            <v>SCTA002</v>
          </cell>
        </row>
        <row r="36">
          <cell r="O36" t="str">
            <v>SCTA003</v>
          </cell>
        </row>
        <row r="37">
          <cell r="O37" t="str">
            <v>SCTA004</v>
          </cell>
        </row>
        <row r="38">
          <cell r="O38" t="str">
            <v>SCTA005</v>
          </cell>
        </row>
        <row r="39">
          <cell r="O39" t="str">
            <v>SCTA006</v>
          </cell>
        </row>
        <row r="40">
          <cell r="O40" t="str">
            <v>SCTD001</v>
          </cell>
        </row>
        <row r="41">
          <cell r="O41" t="str">
            <v>SCTD002</v>
          </cell>
        </row>
        <row r="42">
          <cell r="O42" t="str">
            <v>SCTP001</v>
          </cell>
        </row>
        <row r="43">
          <cell r="O43" t="str">
            <v>SDAA001</v>
          </cell>
        </row>
        <row r="44">
          <cell r="O44" t="str">
            <v>SDAA002</v>
          </cell>
        </row>
        <row r="45">
          <cell r="O45" t="str">
            <v>SDAA003</v>
          </cell>
        </row>
        <row r="46">
          <cell r="O46" t="str">
            <v>SDAA004</v>
          </cell>
        </row>
        <row r="47">
          <cell r="O47" t="str">
            <v>SDAA005</v>
          </cell>
        </row>
        <row r="48">
          <cell r="O48" t="str">
            <v>SDAA006</v>
          </cell>
        </row>
        <row r="49">
          <cell r="O49" t="str">
            <v>SDAF001</v>
          </cell>
        </row>
        <row r="50">
          <cell r="O50" t="str">
            <v>SDMA001</v>
          </cell>
        </row>
        <row r="51">
          <cell r="O51" t="str">
            <v>SDMA002</v>
          </cell>
        </row>
        <row r="52">
          <cell r="O52" t="str">
            <v>SDMM001</v>
          </cell>
        </row>
        <row r="53">
          <cell r="O53" t="str">
            <v>TCTA001</v>
          </cell>
        </row>
        <row r="54">
          <cell r="O54" t="str">
            <v>TCTA002</v>
          </cell>
        </row>
        <row r="55">
          <cell r="O55" t="str">
            <v>TCTA003</v>
          </cell>
        </row>
        <row r="56">
          <cell r="O56" t="str">
            <v>TCTA004</v>
          </cell>
        </row>
        <row r="57">
          <cell r="O57" t="str">
            <v>TCTA005</v>
          </cell>
        </row>
        <row r="58">
          <cell r="O58" t="str">
            <v>TCTS001</v>
          </cell>
        </row>
        <row r="59">
          <cell r="O59" t="str">
            <v>TCTT001</v>
          </cell>
        </row>
        <row r="60">
          <cell r="O60" t="str">
            <v>TCTT002</v>
          </cell>
        </row>
        <row r="61">
          <cell r="O61" t="str">
            <v>TDTD001</v>
          </cell>
        </row>
        <row r="62">
          <cell r="O62" t="str">
            <v>TDTD002</v>
          </cell>
        </row>
        <row r="63">
          <cell r="O63" t="str">
            <v>TDTD003</v>
          </cell>
        </row>
        <row r="64">
          <cell r="O64" t="str">
            <v>TDTD004</v>
          </cell>
        </row>
        <row r="65">
          <cell r="O65" t="str">
            <v>TDTD005</v>
          </cell>
        </row>
        <row r="66">
          <cell r="O66" t="str">
            <v>TDTD006</v>
          </cell>
        </row>
      </sheetData>
      <sheetData sheetId="15"/>
      <sheetData sheetId="16">
        <row r="3">
          <cell r="A3" t="str">
            <v>D010</v>
          </cell>
        </row>
        <row r="4">
          <cell r="A4" t="str">
            <v>D020</v>
          </cell>
        </row>
        <row r="5">
          <cell r="A5" t="str">
            <v>D030</v>
          </cell>
        </row>
        <row r="6">
          <cell r="A6" t="str">
            <v>D040</v>
          </cell>
        </row>
        <row r="7">
          <cell r="A7" t="str">
            <v>D051</v>
          </cell>
        </row>
        <row r="8">
          <cell r="A8" t="str">
            <v>D052</v>
          </cell>
        </row>
        <row r="9">
          <cell r="A9" t="str">
            <v>D053</v>
          </cell>
        </row>
        <row r="10">
          <cell r="A10" t="str">
            <v>D060</v>
          </cell>
        </row>
        <row r="11">
          <cell r="A11" t="str">
            <v>C010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Dati"/>
      <sheetName val="Rilevazione"/>
      <sheetName val="Detta-spesa"/>
      <sheetName val="Posizioni organizzative"/>
      <sheetName val="Ana_profili gestionali_old"/>
      <sheetName val="popolazioni"/>
      <sheetName val="Quadro Macro"/>
    </sheetNames>
    <sheetDataSet>
      <sheetData sheetId="0" refreshError="1">
        <row r="4">
          <cell r="A4" t="str">
            <v>101</v>
          </cell>
        </row>
        <row r="5">
          <cell r="A5" t="str">
            <v>102</v>
          </cell>
        </row>
        <row r="6">
          <cell r="A6" t="str">
            <v>103</v>
          </cell>
        </row>
        <row r="7">
          <cell r="A7" t="str">
            <v>104</v>
          </cell>
        </row>
        <row r="8">
          <cell r="A8" t="str">
            <v>105</v>
          </cell>
        </row>
        <row r="9">
          <cell r="A9" t="str">
            <v>106</v>
          </cell>
        </row>
        <row r="10">
          <cell r="A10" t="str">
            <v>107</v>
          </cell>
        </row>
        <row r="11">
          <cell r="A11" t="str">
            <v>108</v>
          </cell>
        </row>
        <row r="12">
          <cell r="A12" t="str">
            <v>109</v>
          </cell>
        </row>
        <row r="13">
          <cell r="A13" t="str">
            <v>901</v>
          </cell>
        </row>
        <row r="14">
          <cell r="A14" t="str">
            <v>902</v>
          </cell>
        </row>
        <row r="15">
          <cell r="A15" t="str">
            <v>903</v>
          </cell>
        </row>
        <row r="16">
          <cell r="A16" t="str">
            <v>904</v>
          </cell>
        </row>
        <row r="17">
          <cell r="A17" t="str">
            <v>905</v>
          </cell>
        </row>
        <row r="18">
          <cell r="A18" t="str">
            <v>906</v>
          </cell>
        </row>
        <row r="19">
          <cell r="A19" t="str">
            <v>907</v>
          </cell>
        </row>
        <row r="20">
          <cell r="A20" t="str">
            <v>908</v>
          </cell>
        </row>
        <row r="21">
          <cell r="A21" t="str">
            <v>909</v>
          </cell>
        </row>
        <row r="22">
          <cell r="A22" t="str">
            <v>910</v>
          </cell>
        </row>
        <row r="23">
          <cell r="A23" t="str">
            <v>911</v>
          </cell>
        </row>
        <row r="24">
          <cell r="A24" t="str">
            <v>912</v>
          </cell>
        </row>
        <row r="25">
          <cell r="A25" t="str">
            <v>913</v>
          </cell>
        </row>
        <row r="26">
          <cell r="A26" t="str">
            <v>914</v>
          </cell>
        </row>
        <row r="27">
          <cell r="A27" t="str">
            <v>915</v>
          </cell>
        </row>
        <row r="28">
          <cell r="A28" t="str">
            <v>916</v>
          </cell>
        </row>
        <row r="29">
          <cell r="A29" t="str">
            <v>917</v>
          </cell>
        </row>
        <row r="30">
          <cell r="A30" t="str">
            <v>918</v>
          </cell>
        </row>
        <row r="31">
          <cell r="A31" t="str">
            <v>920</v>
          </cell>
        </row>
        <row r="32">
          <cell r="A32" t="str">
            <v>930</v>
          </cell>
        </row>
        <row r="33">
          <cell r="A33" t="str">
            <v>940</v>
          </cell>
        </row>
        <row r="34">
          <cell r="A34" t="str">
            <v>960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Par_Sys"/>
      <sheetName val="System_Tabs"/>
      <sheetName val="QRY_INPUT-EXTRA"/>
      <sheetName val="QRY_INPUT-INTRA-AUTO"/>
      <sheetName val="RIEPILOGO_MDC"/>
      <sheetName val="RIEPILOGO_MDC-PUB-PRIV"/>
      <sheetName val="TIPO_MDC"/>
      <sheetName val="ASL-ECONOMIA"/>
      <sheetName val="ASL-PUB-PRIV"/>
      <sheetName val="MDC-REG-NUM"/>
      <sheetName val="MDC-REG-VAL"/>
      <sheetName val="MDC-REG-NUM&gt;25"/>
      <sheetName val="MDC-REG-VAL&gt;25"/>
      <sheetName val="MDC-REG"/>
      <sheetName val="RIEPILOGO_MDC-PASS"/>
      <sheetName val="Riepilogo-PUB-PRIV-STAT_MOB-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  <sheetName val="System_Tabs"/>
      <sheetName val="Dati"/>
      <sheetName val="Parametri_Iniz"/>
      <sheetName val="bil. ver."/>
      <sheetName val="abc"/>
      <sheetName val="assumptions"/>
    </sheetNames>
    <sheetDataSet>
      <sheetData sheetId="0">
        <row r="12">
          <cell r="C12">
            <v>0.02</v>
          </cell>
        </row>
      </sheetData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TAB_E"/>
      <sheetName val="BdV"/>
      <sheetName val="Quadra_DETT"/>
      <sheetName val="Quadra_SINT"/>
      <sheetName val="SK_927"/>
      <sheetName val="Analisi_Prov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Valut.Multipli"/>
      <sheetName val="Valutazione"/>
      <sheetName val="Società Quotate"/>
      <sheetName val="Facse"/>
      <sheetName val="Summary"/>
      <sheetName val="Descrizione"/>
      <sheetName val="Multipli transazioni"/>
      <sheetName val="Dati"/>
      <sheetName val="VALORI"/>
      <sheetName val="strutture"/>
      <sheetName val="Quadro programmatico 19-9-2005"/>
      <sheetName val="Quadro macro"/>
      <sheetName val="A+B"/>
      <sheetName val="Mult bis 3 10-04-00"/>
      <sheetName val="zapasy"/>
      <sheetName val="Valut_Multipli"/>
      <sheetName val="Società_Quotate"/>
      <sheetName val="Multipli_transazioni"/>
      <sheetName val="Mult_bis_3_10-04-00"/>
    </sheetNames>
    <sheetDataSet>
      <sheetData sheetId="0"/>
      <sheetData sheetId="1"/>
      <sheetData sheetId="2" refreshError="1">
        <row r="4">
          <cell r="B4" t="str">
            <v>MULTIPLI DELLE SOCIETA' QUOTATE</v>
          </cell>
          <cell r="P4" t="str">
            <v>MULTIPLI DELLE SOCIETA' QUOTATE</v>
          </cell>
        </row>
        <row r="5">
          <cell r="B5" t="str">
            <v>Fonte: Bloomberg revised</v>
          </cell>
          <cell r="P5" t="str">
            <v>Fonte: Bloomberg revised</v>
          </cell>
        </row>
        <row r="6">
          <cell r="B6" t="str">
            <v xml:space="preserve"> </v>
          </cell>
        </row>
        <row r="7">
          <cell r="B7" t="str">
            <v>SOCIETA' EUROPEE</v>
          </cell>
          <cell r="P7" t="str">
            <v>SOCIETA' EUROPEE</v>
          </cell>
        </row>
        <row r="8">
          <cell r="H8" t="str">
            <v>Average Market</v>
          </cell>
          <cell r="I8" t="str">
            <v>TEV</v>
          </cell>
          <cell r="J8" t="str">
            <v xml:space="preserve"> MULTIPLI (basati sui Dati finanziari degli ultimi 12 mesi)</v>
          </cell>
          <cell r="Q8" t="str">
            <v>RAW</v>
          </cell>
          <cell r="R8" t="str">
            <v>N° DI</v>
          </cell>
          <cell r="S8" t="str">
            <v xml:space="preserve">ULTIMI DODICI MESI </v>
          </cell>
          <cell r="Y8" t="str">
            <v>EBITDA%</v>
          </cell>
          <cell r="Z8" t="str">
            <v>EBIT%</v>
          </cell>
          <cell r="AA8" t="str">
            <v>ROI%</v>
          </cell>
          <cell r="AB8" t="str">
            <v>ROE%</v>
          </cell>
          <cell r="AC8" t="str">
            <v xml:space="preserve">Ultimo </v>
          </cell>
        </row>
        <row r="9">
          <cell r="B9" t="str">
            <v>SOCIETA'</v>
          </cell>
          <cell r="C9" t="str">
            <v>Valuta</v>
          </cell>
          <cell r="D9" t="str">
            <v>Prezzo al</v>
          </cell>
          <cell r="E9" t="str">
            <v>Valore</v>
          </cell>
          <cell r="F9" t="str">
            <v>MIN.</v>
          </cell>
          <cell r="G9" t="str">
            <v>MAX.</v>
          </cell>
          <cell r="H9" t="str">
            <v>Capitalization</v>
          </cell>
          <cell r="I9" t="str">
            <v>(in milioni)</v>
          </cell>
          <cell r="J9" t="str">
            <v>Fatturato</v>
          </cell>
          <cell r="K9" t="str">
            <v>EBITDA</v>
          </cell>
          <cell r="L9" t="str">
            <v>EBIT</v>
          </cell>
          <cell r="M9" t="str">
            <v>Utile</v>
          </cell>
          <cell r="N9" t="str">
            <v>Mezzi</v>
          </cell>
          <cell r="P9" t="str">
            <v>SOCIETA'</v>
          </cell>
          <cell r="Q9" t="str">
            <v>BETA</v>
          </cell>
          <cell r="R9" t="str">
            <v>AZIONI</v>
          </cell>
          <cell r="S9" t="str">
            <v>Posizione Fin.ria</v>
          </cell>
          <cell r="T9" t="str">
            <v>Fatturato</v>
          </cell>
          <cell r="U9" t="str">
            <v>EBITDA</v>
          </cell>
          <cell r="V9" t="str">
            <v>EBIT</v>
          </cell>
          <cell r="W9" t="str">
            <v>Utile</v>
          </cell>
          <cell r="X9" t="str">
            <v>Mezzi</v>
          </cell>
          <cell r="Y9" t="str">
            <v>su</v>
          </cell>
          <cell r="Z9" t="str">
            <v>su</v>
          </cell>
          <cell r="AA9" t="str">
            <v>su</v>
          </cell>
          <cell r="AB9" t="str">
            <v>su</v>
          </cell>
          <cell r="AC9" t="str">
            <v>dato</v>
          </cell>
        </row>
        <row r="10">
          <cell r="D10">
            <v>36938</v>
          </cell>
          <cell r="E10" t="str">
            <v>Medio</v>
          </cell>
          <cell r="F10" t="str">
            <v>52 settimane</v>
          </cell>
          <cell r="G10" t="str">
            <v>52 settimane</v>
          </cell>
          <cell r="H10" t="str">
            <v>(in milioni)</v>
          </cell>
          <cell r="J10" t="str">
            <v/>
          </cell>
          <cell r="M10" t="str">
            <v>netto</v>
          </cell>
          <cell r="N10" t="str">
            <v>propri</v>
          </cell>
          <cell r="R10" t="str">
            <v>MLN.</v>
          </cell>
          <cell r="S10" t="str">
            <v>Netta</v>
          </cell>
          <cell r="W10" t="str">
            <v>netto</v>
          </cell>
          <cell r="X10" t="str">
            <v>propri</v>
          </cell>
          <cell r="Y10" t="str">
            <v>Fatturato</v>
          </cell>
          <cell r="Z10" t="str">
            <v>Fatturato</v>
          </cell>
          <cell r="AA10" t="str">
            <v>C.I.N.</v>
          </cell>
          <cell r="AB10" t="str">
            <v>M.P.</v>
          </cell>
          <cell r="AC10" t="str">
            <v>disponibile</v>
          </cell>
        </row>
        <row r="11">
          <cell r="B11" t="str">
            <v>BODEGAS Y BEBIDAS</v>
          </cell>
          <cell r="C11" t="str">
            <v>EURO</v>
          </cell>
          <cell r="D11">
            <v>10</v>
          </cell>
          <cell r="E11">
            <v>10.84</v>
          </cell>
          <cell r="F11">
            <v>9.0500000000000007</v>
          </cell>
          <cell r="G11">
            <v>12.48</v>
          </cell>
          <cell r="H11">
            <v>192.76772</v>
          </cell>
          <cell r="I11">
            <v>294.41772000000003</v>
          </cell>
          <cell r="J11">
            <v>1.3356820687308608</v>
          </cell>
          <cell r="K11">
            <v>10.168113279226388</v>
          </cell>
          <cell r="L11">
            <v>12.825864517534308</v>
          </cell>
          <cell r="M11">
            <v>13.961593394654885</v>
          </cell>
          <cell r="N11">
            <v>1.4633069969371226</v>
          </cell>
          <cell r="P11" t="str">
            <v>BODEGAS Y BEBIDAS</v>
          </cell>
          <cell r="Q11">
            <v>0.37</v>
          </cell>
          <cell r="R11">
            <v>17.783000000000001</v>
          </cell>
          <cell r="S11">
            <v>101.65</v>
          </cell>
          <cell r="T11">
            <v>220.42500000000001</v>
          </cell>
          <cell r="U11">
            <v>28.954999999999998</v>
          </cell>
          <cell r="V11">
            <v>22.954999999999998</v>
          </cell>
          <cell r="W11">
            <v>13.807</v>
          </cell>
          <cell r="X11">
            <v>131.734298</v>
          </cell>
          <cell r="Y11">
            <v>0.13135987297266644</v>
          </cell>
          <cell r="Z11">
            <v>0.10413973006691617</v>
          </cell>
          <cell r="AA11">
            <v>7.7967453861133074E-2</v>
          </cell>
          <cell r="AB11">
            <v>0.10480945516557882</v>
          </cell>
          <cell r="AC11" t="str">
            <v>dec-00 LE</v>
          </cell>
        </row>
        <row r="12">
          <cell r="B12" t="str">
            <v xml:space="preserve"> BYB SM (ESP)</v>
          </cell>
          <cell r="P12" t="str">
            <v xml:space="preserve"> BYB SM (ESP)</v>
          </cell>
        </row>
        <row r="13">
          <cell r="B13" t="str">
            <v>BARON DE LEY</v>
          </cell>
          <cell r="C13" t="str">
            <v>EURO</v>
          </cell>
          <cell r="D13">
            <v>22.49</v>
          </cell>
          <cell r="E13">
            <v>22.54</v>
          </cell>
          <cell r="F13">
            <v>18.41</v>
          </cell>
          <cell r="G13">
            <v>27.14</v>
          </cell>
          <cell r="H13">
            <v>174.23420000000002</v>
          </cell>
          <cell r="I13">
            <v>199.6842</v>
          </cell>
          <cell r="J13">
            <v>3.9217589410216624</v>
          </cell>
          <cell r="K13">
            <v>9.4186217631243814</v>
          </cell>
          <cell r="L13">
            <v>11.780778761061947</v>
          </cell>
          <cell r="M13">
            <v>11.811687343230968</v>
          </cell>
          <cell r="N13">
            <v>2.2895427069645207</v>
          </cell>
          <cell r="P13" t="str">
            <v>BARON DE LEY</v>
          </cell>
          <cell r="Q13">
            <v>0.51</v>
          </cell>
          <cell r="R13">
            <v>7.73</v>
          </cell>
          <cell r="S13">
            <v>25.45</v>
          </cell>
          <cell r="T13">
            <v>50.917000000000002</v>
          </cell>
          <cell r="U13">
            <v>21.201000000000001</v>
          </cell>
          <cell r="V13">
            <v>16.95</v>
          </cell>
          <cell r="W13">
            <v>14.750999999999999</v>
          </cell>
          <cell r="X13">
            <v>76.099999999999994</v>
          </cell>
          <cell r="Y13">
            <v>0.41638352613076185</v>
          </cell>
          <cell r="Z13">
            <v>0.33289471100025531</v>
          </cell>
          <cell r="AA13">
            <v>8.4884031886348535E-2</v>
          </cell>
          <cell r="AB13">
            <v>0.19383705650459923</v>
          </cell>
          <cell r="AC13" t="str">
            <v>dec-00 LE</v>
          </cell>
        </row>
        <row r="14">
          <cell r="B14" t="str">
            <v>BDL SM (ESP)</v>
          </cell>
          <cell r="P14" t="str">
            <v>BDL SM (ESP)</v>
          </cell>
        </row>
        <row r="15">
          <cell r="B15" t="str">
            <v>BODEGAS RIOJANAS SA</v>
          </cell>
          <cell r="C15" t="str">
            <v>EURO</v>
          </cell>
          <cell r="D15">
            <v>8.6</v>
          </cell>
          <cell r="E15">
            <v>9.33</v>
          </cell>
          <cell r="F15">
            <v>8.0299999999999994</v>
          </cell>
          <cell r="G15">
            <v>10.69</v>
          </cell>
          <cell r="H15">
            <v>50.755200000000002</v>
          </cell>
          <cell r="I15">
            <v>62.855200000000004</v>
          </cell>
          <cell r="J15">
            <v>3.6332485549132949</v>
          </cell>
          <cell r="K15">
            <v>8.6103013698630146</v>
          </cell>
          <cell r="L15">
            <v>9.9770158730158744</v>
          </cell>
          <cell r="M15">
            <v>13.014153846153848</v>
          </cell>
          <cell r="N15">
            <v>2.6713263157894738</v>
          </cell>
          <cell r="P15" t="str">
            <v>BODEGAS RIOJANAS SA</v>
          </cell>
          <cell r="Q15">
            <v>0.38</v>
          </cell>
          <cell r="R15">
            <v>5.44</v>
          </cell>
          <cell r="S15">
            <v>12.1</v>
          </cell>
          <cell r="T15">
            <v>17.3</v>
          </cell>
          <cell r="U15">
            <v>7.3</v>
          </cell>
          <cell r="V15">
            <v>6.3</v>
          </cell>
          <cell r="W15">
            <v>3.9</v>
          </cell>
          <cell r="X15">
            <v>19</v>
          </cell>
          <cell r="Y15">
            <v>0.4219653179190751</v>
          </cell>
          <cell r="Z15">
            <v>0.36416184971098264</v>
          </cell>
          <cell r="AA15">
            <v>0.10023037075691429</v>
          </cell>
          <cell r="AB15">
            <v>0.20526315789473684</v>
          </cell>
          <cell r="AC15" t="str">
            <v>dec-99</v>
          </cell>
        </row>
        <row r="16">
          <cell r="B16" t="str">
            <v>RIO SM (ESP)</v>
          </cell>
          <cell r="P16" t="str">
            <v>RIO SM (ESP)</v>
          </cell>
        </row>
        <row r="17">
          <cell r="B17" t="str">
            <v>HAWESKO HOLDING AG</v>
          </cell>
          <cell r="C17" t="str">
            <v>EURO</v>
          </cell>
          <cell r="D17">
            <v>15.97</v>
          </cell>
          <cell r="E17">
            <v>18.2</v>
          </cell>
          <cell r="F17">
            <v>12.2</v>
          </cell>
          <cell r="G17">
            <v>29</v>
          </cell>
          <cell r="H17">
            <v>80.171000000000006</v>
          </cell>
          <cell r="I17">
            <v>210.07100000000003</v>
          </cell>
          <cell r="J17">
            <v>0.85944994424349408</v>
          </cell>
          <cell r="K17">
            <v>13.380473599528433</v>
          </cell>
          <cell r="L17">
            <v>17.666706552398821</v>
          </cell>
          <cell r="M17">
            <v>14.085850904768487</v>
          </cell>
          <cell r="N17">
            <v>1.6198434600206613</v>
          </cell>
          <cell r="P17" t="str">
            <v>HAWESKO HOLDING AG</v>
          </cell>
          <cell r="Q17">
            <v>0.5</v>
          </cell>
          <cell r="R17">
            <v>4.4050000000000002</v>
          </cell>
          <cell r="S17">
            <v>129.9</v>
          </cell>
          <cell r="T17">
            <v>244.42493877279722</v>
          </cell>
          <cell r="U17">
            <v>15.699817980090296</v>
          </cell>
          <cell r="V17">
            <v>11.890784475133321</v>
          </cell>
          <cell r="W17">
            <v>5.691597940516302</v>
          </cell>
          <cell r="X17">
            <v>49.493054099793952</v>
          </cell>
          <cell r="Y17">
            <v>6.4231653524863541E-2</v>
          </cell>
          <cell r="Z17">
            <v>4.8648000219757778E-2</v>
          </cell>
          <cell r="AA17">
            <v>5.6603645791819528E-2</v>
          </cell>
          <cell r="AB17">
            <v>0.11499791322314049</v>
          </cell>
          <cell r="AC17">
            <v>36770</v>
          </cell>
        </row>
        <row r="18">
          <cell r="B18" t="str">
            <v>HAW GR (GER)</v>
          </cell>
          <cell r="P18" t="str">
            <v>HAW GR (GER)</v>
          </cell>
        </row>
        <row r="19">
          <cell r="B19" t="str">
            <v>FEDERICO PATERNINA SA</v>
          </cell>
          <cell r="C19" t="str">
            <v>EURO</v>
          </cell>
          <cell r="D19">
            <v>6.8</v>
          </cell>
          <cell r="E19">
            <v>8.5</v>
          </cell>
          <cell r="F19">
            <v>6.5</v>
          </cell>
          <cell r="G19">
            <v>10.82</v>
          </cell>
          <cell r="H19">
            <v>52.215499999999999</v>
          </cell>
          <cell r="I19">
            <v>82.715499999999992</v>
          </cell>
          <cell r="J19">
            <v>1.458827160493827</v>
          </cell>
          <cell r="K19">
            <v>7.0097881355932188</v>
          </cell>
          <cell r="L19">
            <v>8.0306310679611634</v>
          </cell>
          <cell r="M19">
            <v>8.7025833333333331</v>
          </cell>
          <cell r="N19">
            <v>0.91126527050610817</v>
          </cell>
          <cell r="P19" t="str">
            <v>FEDERICO PATERNINA SA</v>
          </cell>
          <cell r="Q19">
            <v>0.37</v>
          </cell>
          <cell r="R19">
            <v>6.1429999999999998</v>
          </cell>
          <cell r="S19">
            <v>30.5</v>
          </cell>
          <cell r="T19">
            <v>56.7</v>
          </cell>
          <cell r="U19">
            <v>11.8</v>
          </cell>
          <cell r="V19">
            <v>10.3</v>
          </cell>
          <cell r="W19">
            <v>6</v>
          </cell>
          <cell r="X19">
            <v>57.3</v>
          </cell>
          <cell r="Y19">
            <v>0.20811287477954143</v>
          </cell>
          <cell r="Z19">
            <v>0.18165784832451498</v>
          </cell>
          <cell r="AA19">
            <v>0.12452321511687654</v>
          </cell>
          <cell r="AB19">
            <v>0.10471204188481675</v>
          </cell>
          <cell r="AC19" t="str">
            <v>dec-99</v>
          </cell>
        </row>
        <row r="20">
          <cell r="B20" t="str">
            <v xml:space="preserve"> PAT SM (ESP)</v>
          </cell>
          <cell r="P20" t="str">
            <v xml:space="preserve"> PAT SM (ESP)</v>
          </cell>
        </row>
        <row r="21">
          <cell r="B21" t="str">
            <v>CIA VINICOLA  DEL NORTE SA</v>
          </cell>
          <cell r="C21" t="str">
            <v>EURO</v>
          </cell>
          <cell r="D21">
            <v>14.94</v>
          </cell>
          <cell r="E21">
            <v>14.56</v>
          </cell>
          <cell r="F21">
            <v>13.56</v>
          </cell>
          <cell r="G21">
            <v>15.03</v>
          </cell>
          <cell r="H21">
            <v>207.48000000000002</v>
          </cell>
          <cell r="I21">
            <v>211.58</v>
          </cell>
          <cell r="J21">
            <v>6.3728915662650598</v>
          </cell>
          <cell r="K21">
            <v>17.631666666666668</v>
          </cell>
          <cell r="L21">
            <v>20.150476190476191</v>
          </cell>
          <cell r="M21">
            <v>22.309677419354838</v>
          </cell>
          <cell r="N21">
            <v>4.1830645161290327</v>
          </cell>
          <cell r="P21" t="str">
            <v>CIA VINICOLA  DEL NORTE SA</v>
          </cell>
          <cell r="Q21">
            <v>0.4</v>
          </cell>
          <cell r="R21">
            <v>14.25</v>
          </cell>
          <cell r="S21">
            <v>4.0999999999999996</v>
          </cell>
          <cell r="T21">
            <v>33.200000000000003</v>
          </cell>
          <cell r="U21">
            <v>12</v>
          </cell>
          <cell r="V21">
            <v>10.5</v>
          </cell>
          <cell r="W21">
            <v>9.3000000000000007</v>
          </cell>
          <cell r="X21">
            <v>49.6</v>
          </cell>
          <cell r="Y21">
            <v>0.36144578313253006</v>
          </cell>
          <cell r="Z21">
            <v>0.31626506024096385</v>
          </cell>
          <cell r="AA21">
            <v>4.9626618773040927E-2</v>
          </cell>
          <cell r="AB21">
            <v>0.1875</v>
          </cell>
          <cell r="AC21" t="str">
            <v>dec-99</v>
          </cell>
        </row>
        <row r="22">
          <cell r="B22" t="str">
            <v>CUN SM (ESP)</v>
          </cell>
          <cell r="P22" t="str">
            <v>CUN SM (ESP)</v>
          </cell>
        </row>
        <row r="23">
          <cell r="B23" t="str">
            <v>SEKTKELLERI SCHLOSS W. AG</v>
          </cell>
          <cell r="C23" t="str">
            <v>EURO</v>
          </cell>
          <cell r="D23">
            <v>8.25</v>
          </cell>
          <cell r="E23">
            <v>9.52</v>
          </cell>
          <cell r="F23">
            <v>7.11</v>
          </cell>
          <cell r="G23">
            <v>10.5</v>
          </cell>
          <cell r="H23">
            <v>75.398399999999995</v>
          </cell>
          <cell r="I23">
            <v>170.29840000000002</v>
          </cell>
          <cell r="J23">
            <v>0.51033383278393774</v>
          </cell>
          <cell r="K23">
            <v>6.330795539033458</v>
          </cell>
          <cell r="L23">
            <v>12.077900709219859</v>
          </cell>
          <cell r="M23">
            <v>50.265599999999999</v>
          </cell>
          <cell r="N23">
            <v>1.481304518664047</v>
          </cell>
          <cell r="P23" t="str">
            <v>SEKTKELLERI SCHLOSS W. AG</v>
          </cell>
          <cell r="Q23">
            <v>0.35</v>
          </cell>
          <cell r="R23">
            <v>7.92</v>
          </cell>
          <cell r="S23">
            <v>94.9</v>
          </cell>
          <cell r="T23">
            <v>333.7</v>
          </cell>
          <cell r="U23">
            <v>26.9</v>
          </cell>
          <cell r="V23">
            <v>14.1</v>
          </cell>
          <cell r="W23">
            <v>1.5</v>
          </cell>
          <cell r="X23">
            <v>50.9</v>
          </cell>
          <cell r="Y23">
            <v>8.0611327539706318E-2</v>
          </cell>
          <cell r="Z23">
            <v>4.2253521126760563E-2</v>
          </cell>
          <cell r="AA23">
            <v>8.2795845410174138E-2</v>
          </cell>
          <cell r="AB23">
            <v>2.9469548133595286E-2</v>
          </cell>
          <cell r="AC23" t="str">
            <v>june-00</v>
          </cell>
        </row>
        <row r="24">
          <cell r="B24" t="str">
            <v xml:space="preserve"> SWA GR (GER)</v>
          </cell>
          <cell r="P24" t="str">
            <v xml:space="preserve"> SWA GR (GER)</v>
          </cell>
        </row>
        <row r="26">
          <cell r="X26" t="str">
            <v>Media</v>
          </cell>
          <cell r="Y26">
            <v>0.24058719371416354</v>
          </cell>
          <cell r="Z26">
            <v>0.19857438867002158</v>
          </cell>
          <cell r="AA26">
            <v>8.2375883085186716E-2</v>
          </cell>
          <cell r="AB26">
            <v>0.13436988182949533</v>
          </cell>
        </row>
        <row r="27">
          <cell r="H27" t="str">
            <v xml:space="preserve">MAX. </v>
          </cell>
          <cell r="J27">
            <v>6.3728915662650598</v>
          </cell>
          <cell r="K27">
            <v>17.631666666666668</v>
          </cell>
          <cell r="L27">
            <v>20.150476190476191</v>
          </cell>
          <cell r="M27">
            <v>50.265599999999999</v>
          </cell>
          <cell r="N27">
            <v>4.1830645161290327</v>
          </cell>
        </row>
        <row r="28">
          <cell r="H28" t="str">
            <v xml:space="preserve">MIN. </v>
          </cell>
          <cell r="J28">
            <v>0.51033383278393774</v>
          </cell>
          <cell r="K28">
            <v>6.330795539033458</v>
          </cell>
          <cell r="L28">
            <v>8.0306310679611634</v>
          </cell>
          <cell r="M28">
            <v>8.7025833333333331</v>
          </cell>
          <cell r="N28">
            <v>0.91126527050610817</v>
          </cell>
          <cell r="W28" t="str">
            <v xml:space="preserve">DUCA dati </v>
          </cell>
          <cell r="X28">
            <v>2000</v>
          </cell>
          <cell r="Y28">
            <v>0.15642549639579037</v>
          </cell>
          <cell r="Z28">
            <v>0.11104600023484203</v>
          </cell>
          <cell r="AA28">
            <v>0.12946528944882782</v>
          </cell>
          <cell r="AB28">
            <v>5.8081575141747457E-2</v>
          </cell>
        </row>
        <row r="29">
          <cell r="H29" t="str">
            <v xml:space="preserve">Average </v>
          </cell>
          <cell r="J29">
            <v>2.5845988669217341</v>
          </cell>
          <cell r="K29">
            <v>10.36425147900508</v>
          </cell>
          <cell r="L29">
            <v>13.21562481023831</v>
          </cell>
          <cell r="M29">
            <v>19.164449463070905</v>
          </cell>
          <cell r="N29">
            <v>2.0885219692872807</v>
          </cell>
        </row>
        <row r="30">
          <cell r="H30" t="str">
            <v>Mediana</v>
          </cell>
          <cell r="J30">
            <v>1.458827160493827</v>
          </cell>
          <cell r="K30">
            <v>9.4186217631243814</v>
          </cell>
          <cell r="L30">
            <v>12.077900709219859</v>
          </cell>
          <cell r="M30">
            <v>13.961593394654885</v>
          </cell>
          <cell r="N30">
            <v>1.6198434600206613</v>
          </cell>
        </row>
        <row r="32">
          <cell r="B32" t="str">
            <v>MULTIPLI DELLE SOCIETA' QUOTATE</v>
          </cell>
          <cell r="P32" t="str">
            <v>MULTIPLI DELLE SOCIETA' QUOTATE</v>
          </cell>
        </row>
        <row r="34">
          <cell r="B34" t="str">
            <v>Fonte: Bloomberg revised</v>
          </cell>
        </row>
        <row r="35">
          <cell r="B35" t="str">
            <v>SOCIETA' EXTRA EUROPEE</v>
          </cell>
          <cell r="P35" t="str">
            <v>SOCIETA' EXTRA EUROPEE</v>
          </cell>
        </row>
        <row r="36">
          <cell r="H36" t="str">
            <v>Average Market</v>
          </cell>
          <cell r="I36" t="str">
            <v>TEV</v>
          </cell>
          <cell r="J36" t="str">
            <v xml:space="preserve"> MULTIPLI (basati sui Dati finanziari degli ultimi 12 mesi)</v>
          </cell>
          <cell r="Q36" t="str">
            <v>RAW</v>
          </cell>
          <cell r="R36" t="str">
            <v>N° DI</v>
          </cell>
          <cell r="S36" t="str">
            <v xml:space="preserve">ULTIMI DODICI MESI </v>
          </cell>
          <cell r="Y36" t="str">
            <v>EBITDA%</v>
          </cell>
          <cell r="Z36" t="str">
            <v>EBIT%</v>
          </cell>
          <cell r="AA36" t="str">
            <v>ROI %</v>
          </cell>
          <cell r="AB36" t="str">
            <v>ROE %</v>
          </cell>
          <cell r="AC36" t="str">
            <v xml:space="preserve">Ultimo </v>
          </cell>
        </row>
        <row r="37">
          <cell r="B37" t="str">
            <v>SOCIETA'</v>
          </cell>
          <cell r="C37" t="str">
            <v>Valuta</v>
          </cell>
          <cell r="D37" t="str">
            <v>Prezzo al</v>
          </cell>
          <cell r="E37" t="str">
            <v>Valore</v>
          </cell>
          <cell r="F37" t="str">
            <v>MIN.</v>
          </cell>
          <cell r="G37" t="str">
            <v>MAX.</v>
          </cell>
          <cell r="H37" t="str">
            <v>Capitalization</v>
          </cell>
          <cell r="I37" t="str">
            <v>(in milioni)</v>
          </cell>
          <cell r="J37" t="str">
            <v>Fatturato</v>
          </cell>
          <cell r="K37" t="str">
            <v>EBITDA</v>
          </cell>
          <cell r="L37" t="str">
            <v>EBIT</v>
          </cell>
          <cell r="M37" t="str">
            <v>Utile</v>
          </cell>
          <cell r="N37" t="str">
            <v>Mezzi</v>
          </cell>
          <cell r="P37" t="str">
            <v>SOCIETA'</v>
          </cell>
          <cell r="Q37" t="str">
            <v>BETA</v>
          </cell>
          <cell r="R37" t="str">
            <v>AZIONI</v>
          </cell>
          <cell r="S37" t="str">
            <v>Posizione Fin.ria</v>
          </cell>
          <cell r="T37" t="str">
            <v>Fatturato</v>
          </cell>
          <cell r="U37" t="str">
            <v>EBITDA</v>
          </cell>
          <cell r="V37" t="str">
            <v>EBIT</v>
          </cell>
          <cell r="W37" t="str">
            <v>Utile</v>
          </cell>
          <cell r="X37" t="str">
            <v>Mezzi</v>
          </cell>
          <cell r="Y37" t="str">
            <v>su</v>
          </cell>
          <cell r="Z37" t="str">
            <v>su</v>
          </cell>
          <cell r="AA37" t="str">
            <v>su</v>
          </cell>
          <cell r="AB37" t="str">
            <v>su</v>
          </cell>
          <cell r="AC37" t="str">
            <v>dato</v>
          </cell>
        </row>
        <row r="38">
          <cell r="D38">
            <v>36938</v>
          </cell>
          <cell r="E38" t="str">
            <v>Medio</v>
          </cell>
          <cell r="F38" t="str">
            <v>52 settimane</v>
          </cell>
          <cell r="G38" t="str">
            <v>52 settimane</v>
          </cell>
          <cell r="H38" t="str">
            <v>(in milioni)</v>
          </cell>
          <cell r="J38" t="str">
            <v/>
          </cell>
          <cell r="M38" t="str">
            <v>netto</v>
          </cell>
          <cell r="N38" t="str">
            <v>propri</v>
          </cell>
          <cell r="R38" t="str">
            <v>MLN.</v>
          </cell>
          <cell r="S38" t="str">
            <v>Netta</v>
          </cell>
          <cell r="W38" t="str">
            <v>netto</v>
          </cell>
          <cell r="X38" t="str">
            <v>propri</v>
          </cell>
          <cell r="Y38" t="str">
            <v>Fatturato</v>
          </cell>
          <cell r="Z38" t="str">
            <v>Fatturato</v>
          </cell>
          <cell r="AA38" t="str">
            <v>C.I.N.</v>
          </cell>
          <cell r="AB38" t="str">
            <v>M.P.</v>
          </cell>
          <cell r="AC38" t="str">
            <v>disponibile</v>
          </cell>
        </row>
        <row r="39">
          <cell r="B39" t="str">
            <v>PETALUMA LIMITED</v>
          </cell>
          <cell r="C39" t="str">
            <v>AUD</v>
          </cell>
          <cell r="D39">
            <v>4.8</v>
          </cell>
          <cell r="E39">
            <v>4.76</v>
          </cell>
          <cell r="F39">
            <v>4.09</v>
          </cell>
          <cell r="G39">
            <v>5.3</v>
          </cell>
          <cell r="H39">
            <v>119.11899999999999</v>
          </cell>
          <cell r="I39">
            <v>155.95899999999997</v>
          </cell>
          <cell r="J39">
            <v>3.7653066151617569</v>
          </cell>
          <cell r="K39">
            <v>12.20336463223787</v>
          </cell>
          <cell r="L39">
            <v>15.549252243270187</v>
          </cell>
          <cell r="M39">
            <v>18.907777777777778</v>
          </cell>
          <cell r="N39">
            <v>2.1094209314680361</v>
          </cell>
          <cell r="P39" t="str">
            <v>PETALUMA LIMITED</v>
          </cell>
          <cell r="Q39">
            <v>0.37</v>
          </cell>
          <cell r="R39">
            <v>25.024999999999999</v>
          </cell>
          <cell r="S39">
            <v>36.839999999999996</v>
          </cell>
          <cell r="T39">
            <v>41.42</v>
          </cell>
          <cell r="U39">
            <v>12.78</v>
          </cell>
          <cell r="V39">
            <v>10.029999999999999</v>
          </cell>
          <cell r="W39">
            <v>6.3</v>
          </cell>
          <cell r="X39">
            <v>56.47</v>
          </cell>
          <cell r="Y39">
            <v>0.30854659584741667</v>
          </cell>
          <cell r="Z39">
            <v>0.24215354901014</v>
          </cell>
          <cell r="AA39">
            <v>0.10749115850391168</v>
          </cell>
          <cell r="AB39">
            <v>0.11156366212148043</v>
          </cell>
          <cell r="AC39" t="str">
            <v>june-00</v>
          </cell>
        </row>
        <row r="40">
          <cell r="B40" t="str">
            <v>PLM AU (AUSTR.)</v>
          </cell>
          <cell r="P40" t="str">
            <v>PLM AU (AUSTR.)</v>
          </cell>
        </row>
        <row r="41">
          <cell r="B41" t="str">
            <v>PETER LEHMANN WINES LTD</v>
          </cell>
          <cell r="C41" t="str">
            <v>AUD</v>
          </cell>
          <cell r="D41">
            <v>2.35</v>
          </cell>
          <cell r="E41">
            <v>2.2799999999999998</v>
          </cell>
          <cell r="F41">
            <v>2.1</v>
          </cell>
          <cell r="G41">
            <v>2.5499999999999998</v>
          </cell>
          <cell r="H41">
            <v>79.626719999999992</v>
          </cell>
          <cell r="I41">
            <v>91.766719999999992</v>
          </cell>
          <cell r="J41">
            <v>2.5203713265586378</v>
          </cell>
          <cell r="K41">
            <v>10.17369401330377</v>
          </cell>
          <cell r="L41">
            <v>11.24592156862745</v>
          </cell>
          <cell r="M41">
            <v>15.893556886227543</v>
          </cell>
          <cell r="N41">
            <v>2.6631010033444813</v>
          </cell>
          <cell r="P41" t="str">
            <v>PETER LEHMANN WINES LTD</v>
          </cell>
          <cell r="Q41">
            <v>0.6</v>
          </cell>
          <cell r="R41">
            <v>34.923999999999999</v>
          </cell>
          <cell r="S41">
            <v>12.139999999999999</v>
          </cell>
          <cell r="T41">
            <v>36.409999999999997</v>
          </cell>
          <cell r="U41">
            <v>9.02</v>
          </cell>
          <cell r="V41">
            <v>8.16</v>
          </cell>
          <cell r="W41">
            <v>5.01</v>
          </cell>
          <cell r="X41">
            <v>29.9</v>
          </cell>
          <cell r="Y41">
            <v>0.24773413897280969</v>
          </cell>
          <cell r="Z41">
            <v>0.2241142543257347</v>
          </cell>
          <cell r="AA41">
            <v>0.19410085632730734</v>
          </cell>
          <cell r="AB41">
            <v>0.16755852842809366</v>
          </cell>
          <cell r="AC41" t="str">
            <v>june-00</v>
          </cell>
        </row>
        <row r="42">
          <cell r="B42" t="str">
            <v>PLW AU (AUSTR.)</v>
          </cell>
          <cell r="P42" t="str">
            <v>PLW AU (AUSTR.)</v>
          </cell>
        </row>
        <row r="43">
          <cell r="B43" t="str">
            <v>CRANSWICK PREMIUM WINES LTD</v>
          </cell>
          <cell r="C43" t="str">
            <v>AUD</v>
          </cell>
          <cell r="D43">
            <v>1.27</v>
          </cell>
          <cell r="E43">
            <v>2.4</v>
          </cell>
          <cell r="F43">
            <v>1.27</v>
          </cell>
          <cell r="G43">
            <v>2.8</v>
          </cell>
          <cell r="H43">
            <v>111.408</v>
          </cell>
          <cell r="I43">
            <v>148.62800000000001</v>
          </cell>
          <cell r="J43">
            <v>2.7336398749310287</v>
          </cell>
          <cell r="K43">
            <v>11.730702446724548</v>
          </cell>
          <cell r="L43">
            <v>15.259548254620125</v>
          </cell>
          <cell r="M43">
            <v>16.335483870967742</v>
          </cell>
          <cell r="N43">
            <v>1.7960341770111237</v>
          </cell>
          <cell r="P43" t="str">
            <v>CRANSWICK PREMIUM WINES LTD</v>
          </cell>
          <cell r="Q43">
            <v>0.74</v>
          </cell>
          <cell r="R43">
            <v>46.42</v>
          </cell>
          <cell r="S43">
            <v>37.220000000000006</v>
          </cell>
          <cell r="T43">
            <v>54.37</v>
          </cell>
          <cell r="U43">
            <v>12.67</v>
          </cell>
          <cell r="V43">
            <v>9.74</v>
          </cell>
          <cell r="W43">
            <v>6.82</v>
          </cell>
          <cell r="X43">
            <v>62.03</v>
          </cell>
          <cell r="Y43">
            <v>0.23303292256759242</v>
          </cell>
          <cell r="Z43">
            <v>0.17914290969284533</v>
          </cell>
          <cell r="AA43">
            <v>9.8136020151133499E-2</v>
          </cell>
          <cell r="AB43">
            <v>0.10994679993551508</v>
          </cell>
          <cell r="AC43" t="str">
            <v>june-00</v>
          </cell>
        </row>
        <row r="44">
          <cell r="B44" t="str">
            <v>CEW AU (AUSTR.)</v>
          </cell>
          <cell r="P44" t="str">
            <v>CEW AU (AUSTR.)</v>
          </cell>
        </row>
        <row r="45">
          <cell r="B45" t="str">
            <v>MONDAVI</v>
          </cell>
          <cell r="C45" t="str">
            <v>US$</v>
          </cell>
          <cell r="D45">
            <v>46.61</v>
          </cell>
          <cell r="E45">
            <v>41.26</v>
          </cell>
          <cell r="F45">
            <v>29.625</v>
          </cell>
          <cell r="G45">
            <v>54.5</v>
          </cell>
          <cell r="H45">
            <v>658.61679347999996</v>
          </cell>
          <cell r="I45">
            <v>974.49679347999995</v>
          </cell>
          <cell r="J45">
            <v>2.1942689727319808</v>
          </cell>
          <cell r="K45">
            <v>10.191349021961935</v>
          </cell>
          <cell r="L45">
            <v>12.795388569852941</v>
          </cell>
          <cell r="M45">
            <v>21.39755664327485</v>
          </cell>
          <cell r="N45">
            <v>1.8332594596670935</v>
          </cell>
          <cell r="P45" t="str">
            <v>MONDAVI</v>
          </cell>
          <cell r="Q45">
            <v>0.63</v>
          </cell>
          <cell r="R45">
            <v>15.962598</v>
          </cell>
          <cell r="S45">
            <v>315.88</v>
          </cell>
          <cell r="T45">
            <v>444.11</v>
          </cell>
          <cell r="U45">
            <v>95.619999999999976</v>
          </cell>
          <cell r="V45">
            <v>76.16</v>
          </cell>
          <cell r="W45">
            <v>30.78</v>
          </cell>
          <cell r="X45">
            <v>359.26</v>
          </cell>
          <cell r="Y45">
            <v>0.21530701853144485</v>
          </cell>
          <cell r="Z45">
            <v>0.17148904550674382</v>
          </cell>
          <cell r="AA45">
            <v>0.11280623278134905</v>
          </cell>
          <cell r="AB45">
            <v>8.5676112008016489E-2</v>
          </cell>
          <cell r="AC45" t="str">
            <v>sept-00</v>
          </cell>
        </row>
        <row r="46">
          <cell r="B46" t="str">
            <v>MOND US (USA)</v>
          </cell>
          <cell r="P46" t="str">
            <v>MOND US (USA)</v>
          </cell>
        </row>
        <row r="47">
          <cell r="B47" t="str">
            <v>CHALONE WINE GROUP LTD</v>
          </cell>
          <cell r="C47" t="str">
            <v>US$</v>
          </cell>
          <cell r="D47">
            <v>8.6</v>
          </cell>
          <cell r="E47">
            <v>8.44</v>
          </cell>
          <cell r="F47">
            <v>7.625</v>
          </cell>
          <cell r="G47">
            <v>10.625</v>
          </cell>
          <cell r="H47">
            <v>86.425600000000003</v>
          </cell>
          <cell r="I47">
            <v>144.8656</v>
          </cell>
          <cell r="J47">
            <v>2.5878099321186134</v>
          </cell>
          <cell r="K47">
            <v>12.214637436762223</v>
          </cell>
          <cell r="L47">
            <v>22.321355932203389</v>
          </cell>
          <cell r="M47">
            <v>34.160316205533597</v>
          </cell>
          <cell r="N47">
            <v>1.1063184843830005</v>
          </cell>
          <cell r="P47" t="str">
            <v>CHALONE WINE GROUP LTD</v>
          </cell>
          <cell r="Q47">
            <v>0.51</v>
          </cell>
          <cell r="R47">
            <v>10.24</v>
          </cell>
          <cell r="S47">
            <v>58.440000000000005</v>
          </cell>
          <cell r="T47">
            <v>55.980000000000004</v>
          </cell>
          <cell r="U47">
            <v>11.860000000000003</v>
          </cell>
          <cell r="V47">
            <v>6.49</v>
          </cell>
          <cell r="W47">
            <v>2.5300000000000002</v>
          </cell>
          <cell r="X47">
            <v>78.12</v>
          </cell>
          <cell r="Y47">
            <v>0.21186137906395144</v>
          </cell>
          <cell r="Z47">
            <v>0.11593426223651304</v>
          </cell>
          <cell r="AA47">
            <v>4.7524897480960754E-2</v>
          </cell>
          <cell r="AB47">
            <v>3.2386072708653353E-2</v>
          </cell>
          <cell r="AC47">
            <v>36799</v>
          </cell>
        </row>
        <row r="48">
          <cell r="B48" t="str">
            <v>CHLN US (USA)</v>
          </cell>
          <cell r="P48" t="str">
            <v>CHLN US (USA)</v>
          </cell>
        </row>
        <row r="49">
          <cell r="B49" t="str">
            <v>VINA SAN PEDRO SA</v>
          </cell>
          <cell r="C49" t="str">
            <v>CPL</v>
          </cell>
          <cell r="D49">
            <v>5</v>
          </cell>
          <cell r="E49">
            <v>4.9400000000000004</v>
          </cell>
          <cell r="F49">
            <v>4.51</v>
          </cell>
          <cell r="G49">
            <v>5.3</v>
          </cell>
          <cell r="H49">
            <v>100896.3878</v>
          </cell>
          <cell r="I49">
            <v>118331.3878</v>
          </cell>
          <cell r="J49">
            <v>2.7130270497065299</v>
          </cell>
          <cell r="K49">
            <v>17.191833183204999</v>
          </cell>
          <cell r="L49">
            <v>21.905106960385041</v>
          </cell>
          <cell r="M49">
            <v>23.779492764553382</v>
          </cell>
          <cell r="N49">
            <v>2.2774680104735676</v>
          </cell>
          <cell r="P49" t="str">
            <v>VINA SAN PEDRO SA</v>
          </cell>
          <cell r="Q49">
            <v>0.7</v>
          </cell>
          <cell r="R49">
            <v>20424.37</v>
          </cell>
          <cell r="S49">
            <v>17435</v>
          </cell>
          <cell r="T49">
            <v>43616</v>
          </cell>
          <cell r="U49">
            <v>6883</v>
          </cell>
          <cell r="V49">
            <v>5402</v>
          </cell>
          <cell r="W49">
            <v>4243</v>
          </cell>
          <cell r="X49">
            <v>44302</v>
          </cell>
          <cell r="Y49">
            <v>0.15780906089508437</v>
          </cell>
          <cell r="Z49">
            <v>0.1238536316947909</v>
          </cell>
          <cell r="AA49">
            <v>8.7500202471775437E-2</v>
          </cell>
          <cell r="AB49">
            <v>9.5774457135118049E-2</v>
          </cell>
          <cell r="AC49" t="str">
            <v>dec-99</v>
          </cell>
        </row>
        <row r="50">
          <cell r="B50" t="str">
            <v>SANPED CI (CHL)</v>
          </cell>
          <cell r="P50" t="str">
            <v>SANPED CI (CHL)</v>
          </cell>
        </row>
        <row r="51">
          <cell r="B51" t="str">
            <v>SOC.D ANONIMA VINA SANTA RITA</v>
          </cell>
          <cell r="C51" t="str">
            <v>CPL</v>
          </cell>
          <cell r="D51">
            <v>88</v>
          </cell>
          <cell r="E51">
            <v>74.489999999999995</v>
          </cell>
          <cell r="F51">
            <v>66</v>
          </cell>
          <cell r="G51">
            <v>90</v>
          </cell>
          <cell r="H51">
            <v>68016.819000000003</v>
          </cell>
          <cell r="I51">
            <v>82447.819000000003</v>
          </cell>
          <cell r="J51">
            <v>1.6243315142440602</v>
          </cell>
          <cell r="K51">
            <v>8.8415891689008053</v>
          </cell>
          <cell r="L51">
            <v>11.539232890132961</v>
          </cell>
          <cell r="M51">
            <v>14.74139986996099</v>
          </cell>
          <cell r="N51">
            <v>1.3162422641509435</v>
          </cell>
          <cell r="P51" t="str">
            <v>SOC.D ANONIMA VINA SANTA RITA</v>
          </cell>
          <cell r="Q51" t="str">
            <v>N.D.</v>
          </cell>
          <cell r="R51">
            <v>913.1</v>
          </cell>
          <cell r="S51">
            <v>14431</v>
          </cell>
          <cell r="T51">
            <v>50758</v>
          </cell>
          <cell r="U51">
            <v>9325</v>
          </cell>
          <cell r="V51">
            <v>7145</v>
          </cell>
          <cell r="W51">
            <v>4614</v>
          </cell>
          <cell r="X51">
            <v>51675</v>
          </cell>
          <cell r="Y51">
            <v>0.18371488238307263</v>
          </cell>
          <cell r="Z51">
            <v>0.14076598762756609</v>
          </cell>
          <cell r="AA51">
            <v>0.10808398632499319</v>
          </cell>
          <cell r="AB51">
            <v>8.9288824383164003E-2</v>
          </cell>
          <cell r="AC51" t="str">
            <v>dec-99</v>
          </cell>
        </row>
        <row r="52">
          <cell r="B52" t="str">
            <v>STARIT CI (CHL)</v>
          </cell>
          <cell r="P52" t="str">
            <v>STARIT CI (CHL)</v>
          </cell>
        </row>
        <row r="54">
          <cell r="X54" t="str">
            <v>Media</v>
          </cell>
          <cell r="Y54">
            <v>0.22257228546591029</v>
          </cell>
          <cell r="Z54">
            <v>0.17106480572776198</v>
          </cell>
          <cell r="AA54">
            <v>0.10794905057734727</v>
          </cell>
          <cell r="AB54">
            <v>9.8884922388577295E-2</v>
          </cell>
        </row>
        <row r="55">
          <cell r="H55" t="str">
            <v xml:space="preserve">MAX. </v>
          </cell>
          <cell r="J55">
            <v>3.7653066151617569</v>
          </cell>
          <cell r="K55">
            <v>17.191833183204999</v>
          </cell>
          <cell r="L55">
            <v>22.321355932203389</v>
          </cell>
          <cell r="M55">
            <v>34.160316205533597</v>
          </cell>
          <cell r="N55">
            <v>2.6631010033444813</v>
          </cell>
        </row>
        <row r="56">
          <cell r="H56" t="str">
            <v xml:space="preserve">MIN. </v>
          </cell>
          <cell r="J56">
            <v>1.6243315142440602</v>
          </cell>
          <cell r="K56">
            <v>8.8415891689008053</v>
          </cell>
          <cell r="L56">
            <v>11.24592156862745</v>
          </cell>
          <cell r="M56">
            <v>14.74139986996099</v>
          </cell>
          <cell r="N56">
            <v>1.1063184843830005</v>
          </cell>
          <cell r="W56" t="str">
            <v xml:space="preserve">DUCA dati </v>
          </cell>
          <cell r="X56">
            <v>2000</v>
          </cell>
          <cell r="Y56">
            <v>0.15642549639579037</v>
          </cell>
          <cell r="Z56">
            <v>0.11104600023484203</v>
          </cell>
          <cell r="AA56">
            <v>0.12946528944882782</v>
          </cell>
          <cell r="AB56">
            <v>5.8081575141747457E-2</v>
          </cell>
        </row>
        <row r="57">
          <cell r="H57" t="str">
            <v xml:space="preserve">Average </v>
          </cell>
          <cell r="J57">
            <v>2.591250755064658</v>
          </cell>
          <cell r="K57">
            <v>11.792452843299449</v>
          </cell>
          <cell r="L57">
            <v>15.802258059870299</v>
          </cell>
          <cell r="M57">
            <v>20.745083431185122</v>
          </cell>
          <cell r="N57">
            <v>1.8716920472140353</v>
          </cell>
        </row>
        <row r="58">
          <cell r="H58" t="str">
            <v>Mediana</v>
          </cell>
          <cell r="J58">
            <v>2.5878099321186134</v>
          </cell>
          <cell r="K58">
            <v>11.730702446724548</v>
          </cell>
          <cell r="L58">
            <v>15.259548254620125</v>
          </cell>
          <cell r="M58">
            <v>18.907777777777778</v>
          </cell>
          <cell r="N58">
            <v>1.8332594596670935</v>
          </cell>
        </row>
        <row r="60">
          <cell r="H60" t="str">
            <v>Multipli intero campione</v>
          </cell>
        </row>
        <row r="61">
          <cell r="H61" t="str">
            <v xml:space="preserve">MAX. </v>
          </cell>
          <cell r="J61">
            <v>6.3728915662650598</v>
          </cell>
          <cell r="K61">
            <v>17.631666666666668</v>
          </cell>
          <cell r="L61">
            <v>22.321355932203389</v>
          </cell>
          <cell r="M61">
            <v>50.265599999999999</v>
          </cell>
          <cell r="N61">
            <v>4.1830645161290327</v>
          </cell>
        </row>
        <row r="62">
          <cell r="H62" t="str">
            <v xml:space="preserve">MIN. </v>
          </cell>
          <cell r="J62">
            <v>0.51033383278393774</v>
          </cell>
          <cell r="K62">
            <v>6.330795539033458</v>
          </cell>
          <cell r="L62">
            <v>8.0306310679611634</v>
          </cell>
          <cell r="M62">
            <v>8.7025833333333331</v>
          </cell>
          <cell r="N62">
            <v>0.91126527050610817</v>
          </cell>
        </row>
        <row r="63">
          <cell r="H63" t="str">
            <v xml:space="preserve">Average </v>
          </cell>
          <cell r="J63">
            <v>2.5879248109931958</v>
          </cell>
          <cell r="K63">
            <v>11.078352161152264</v>
          </cell>
          <cell r="L63">
            <v>14.508941435054306</v>
          </cell>
          <cell r="M63">
            <v>19.954766447128016</v>
          </cell>
          <cell r="N63">
            <v>1.980107008250658</v>
          </cell>
        </row>
        <row r="64">
          <cell r="H64" t="str">
            <v>Mediana</v>
          </cell>
          <cell r="J64">
            <v>2.5540906293386256</v>
          </cell>
          <cell r="K64">
            <v>10.182521517632853</v>
          </cell>
          <cell r="L64">
            <v>12.810626543693624</v>
          </cell>
          <cell r="M64">
            <v>16.114520378597643</v>
          </cell>
          <cell r="N64">
            <v>1.8146468183391087</v>
          </cell>
        </row>
        <row r="87">
          <cell r="B87" t="str">
            <v xml:space="preserve">SINTESI DELL'ANALISI DELLE SOCIETA' QUOTATE </v>
          </cell>
        </row>
        <row r="88">
          <cell r="B88" t="str">
            <v/>
          </cell>
        </row>
        <row r="90">
          <cell r="B90" t="str">
            <v xml:space="preserve">(Dati in Lit. Mln) </v>
          </cell>
        </row>
        <row r="92">
          <cell r="B92" t="str">
            <v xml:space="preserve"> </v>
          </cell>
          <cell r="C92" t="str">
            <v>Dati</v>
          </cell>
          <cell r="D92" t="str">
            <v xml:space="preserve">                              MULTIPLI</v>
          </cell>
          <cell r="G92" t="str">
            <v xml:space="preserve">    VALORE DEL C.I.N.</v>
          </cell>
          <cell r="J92" t="str">
            <v>VALORE DEI MEZZI PROPRI</v>
          </cell>
        </row>
        <row r="93">
          <cell r="C93" t="str">
            <v>Bilancio</v>
          </cell>
        </row>
        <row r="94">
          <cell r="B94" t="str">
            <v>TOTALE CAMPIONE</v>
          </cell>
          <cell r="C94">
            <v>1999</v>
          </cell>
          <cell r="D94" t="str">
            <v>MIN.</v>
          </cell>
          <cell r="E94" t="str">
            <v>MAX.</v>
          </cell>
          <cell r="F94" t="str">
            <v>MEDIA</v>
          </cell>
          <cell r="G94" t="str">
            <v>MIN.</v>
          </cell>
          <cell r="H94" t="str">
            <v>MAX.</v>
          </cell>
          <cell r="I94" t="str">
            <v>MEDIA</v>
          </cell>
          <cell r="J94" t="str">
            <v>MIN.</v>
          </cell>
          <cell r="K94" t="str">
            <v>MAX.</v>
          </cell>
          <cell r="L94" t="str">
            <v>MEDIA</v>
          </cell>
        </row>
        <row r="96">
          <cell r="B96" t="str">
            <v>FATTURATO NETTO</v>
          </cell>
          <cell r="C96">
            <v>49860</v>
          </cell>
          <cell r="D96">
            <v>1.6243315142440602</v>
          </cell>
          <cell r="E96">
            <v>3.7653066151617569</v>
          </cell>
          <cell r="F96">
            <v>2.591250755064658</v>
          </cell>
          <cell r="G96">
            <v>80989.169300208843</v>
          </cell>
          <cell r="H96">
            <v>187738.18783196519</v>
          </cell>
          <cell r="I96">
            <v>129199.76264752385</v>
          </cell>
          <cell r="J96">
            <v>78667.169300208843</v>
          </cell>
          <cell r="K96">
            <v>185416.18783196519</v>
          </cell>
          <cell r="L96">
            <v>126877.76264752385</v>
          </cell>
        </row>
        <row r="98">
          <cell r="B98" t="str">
            <v>M.O.L. (EBDITA)</v>
          </cell>
          <cell r="C98">
            <v>10481</v>
          </cell>
          <cell r="D98">
            <v>8.8415891689008053</v>
          </cell>
          <cell r="E98">
            <v>17.191833183204999</v>
          </cell>
          <cell r="F98">
            <v>11.792452843299449</v>
          </cell>
          <cell r="G98">
            <v>92668.696079249334</v>
          </cell>
          <cell r="H98">
            <v>180187.6035931716</v>
          </cell>
          <cell r="I98">
            <v>123596.69825062153</v>
          </cell>
          <cell r="J98">
            <v>90346.696079249334</v>
          </cell>
          <cell r="K98">
            <v>177865.6035931716</v>
          </cell>
          <cell r="L98">
            <v>121274.69825062153</v>
          </cell>
        </row>
        <row r="100">
          <cell r="B100" t="str">
            <v>U.O.N. (EBIT)</v>
          </cell>
          <cell r="C100">
            <v>8713</v>
          </cell>
          <cell r="D100">
            <v>11.24592156862745</v>
          </cell>
          <cell r="E100">
            <v>22.321355932203389</v>
          </cell>
          <cell r="F100">
            <v>15.802258059870299</v>
          </cell>
          <cell r="G100">
            <v>97985.714627450972</v>
          </cell>
          <cell r="H100">
            <v>194485.97423728812</v>
          </cell>
          <cell r="I100">
            <v>137685.07447564992</v>
          </cell>
          <cell r="J100">
            <v>95663.714627450972</v>
          </cell>
          <cell r="K100">
            <v>192163.97423728812</v>
          </cell>
          <cell r="L100">
            <v>135363.07447564992</v>
          </cell>
        </row>
        <row r="102">
          <cell r="B102" t="str">
            <v>UTILE NETTO</v>
          </cell>
          <cell r="C102">
            <v>5973</v>
          </cell>
          <cell r="D102">
            <v>14.74139986996099</v>
          </cell>
          <cell r="E102">
            <v>34.160316205533597</v>
          </cell>
          <cell r="F102">
            <v>20.745083431185122</v>
          </cell>
          <cell r="G102">
            <v>90372.381423276995</v>
          </cell>
          <cell r="H102">
            <v>206361.56869565218</v>
          </cell>
          <cell r="I102">
            <v>126232.38333446873</v>
          </cell>
          <cell r="J102">
            <v>88050.381423276995</v>
          </cell>
          <cell r="K102">
            <v>204039.56869565218</v>
          </cell>
          <cell r="L102">
            <v>123910.38333446873</v>
          </cell>
        </row>
        <row r="104">
          <cell r="B104" t="str">
            <v>Posizione Finanziaria Netta  31/12/99</v>
          </cell>
          <cell r="C104">
            <v>2322</v>
          </cell>
        </row>
        <row r="106">
          <cell r="B106" t="str">
            <v>MEDIA</v>
          </cell>
          <cell r="G106">
            <v>90503.990357546543</v>
          </cell>
          <cell r="H106">
            <v>192193.33358951929</v>
          </cell>
          <cell r="I106">
            <v>129178.479677066</v>
          </cell>
          <cell r="J106">
            <v>88181.990357546543</v>
          </cell>
          <cell r="K106">
            <v>189871.33358951929</v>
          </cell>
          <cell r="L106">
            <v>126856.479677066</v>
          </cell>
        </row>
        <row r="110">
          <cell r="B110" t="str">
            <v xml:space="preserve">SINTESI DELL'ANALISI DELLE SOCIETA' QUOTATE </v>
          </cell>
        </row>
        <row r="111">
          <cell r="B111" t="str">
            <v/>
          </cell>
        </row>
        <row r="113">
          <cell r="B113" t="str">
            <v xml:space="preserve">(Dati in Lit. Mln) </v>
          </cell>
        </row>
        <row r="115">
          <cell r="B115" t="str">
            <v xml:space="preserve"> </v>
          </cell>
          <cell r="C115" t="str">
            <v>Dati</v>
          </cell>
          <cell r="D115" t="str">
            <v xml:space="preserve">                              MULTIPLI</v>
          </cell>
          <cell r="G115" t="str">
            <v xml:space="preserve">    VALORE DEL C.I.N.</v>
          </cell>
          <cell r="J115" t="str">
            <v>VALORE DEI MEZZI PROPRI</v>
          </cell>
        </row>
        <row r="116">
          <cell r="C116" t="str">
            <v>Bilancio</v>
          </cell>
        </row>
        <row r="117">
          <cell r="B117" t="str">
            <v>FASCIA 1</v>
          </cell>
          <cell r="C117">
            <v>1999</v>
          </cell>
          <cell r="D117" t="str">
            <v>MIN.</v>
          </cell>
          <cell r="E117" t="str">
            <v>MAX.</v>
          </cell>
          <cell r="F117" t="str">
            <v>MEDIA</v>
          </cell>
          <cell r="G117" t="str">
            <v>MIN.</v>
          </cell>
          <cell r="H117" t="str">
            <v>MAX.</v>
          </cell>
          <cell r="I117" t="str">
            <v>MEDIA</v>
          </cell>
          <cell r="J117" t="str">
            <v>MIN.</v>
          </cell>
          <cell r="K117" t="str">
            <v>MAX.</v>
          </cell>
          <cell r="L117" t="str">
            <v>MEDIA</v>
          </cell>
        </row>
        <row r="119">
          <cell r="B119" t="str">
            <v>FATTURATO NETTO</v>
          </cell>
          <cell r="C119">
            <v>49860</v>
          </cell>
          <cell r="D119">
            <v>0.45790565448297404</v>
          </cell>
          <cell r="E119">
            <v>5.7011671686746981</v>
          </cell>
          <cell r="F119">
            <v>2.6874351417332543</v>
          </cell>
          <cell r="G119">
            <v>22831.175932521084</v>
          </cell>
          <cell r="H119">
            <v>284260.19503012043</v>
          </cell>
          <cell r="I119">
            <v>133995.51616682005</v>
          </cell>
          <cell r="J119">
            <v>20509.175932521084</v>
          </cell>
          <cell r="K119">
            <v>281938.19503012043</v>
          </cell>
          <cell r="L119">
            <v>131673.51616682005</v>
          </cell>
        </row>
        <row r="121">
          <cell r="B121" t="str">
            <v>M.O.L.</v>
          </cell>
          <cell r="C121">
            <v>10481</v>
          </cell>
          <cell r="D121">
            <v>5.6592895752895762</v>
          </cell>
          <cell r="E121">
            <v>15.773229166666667</v>
          </cell>
          <cell r="F121">
            <v>9.7211235096483755</v>
          </cell>
          <cell r="G121">
            <v>59315.014038610047</v>
          </cell>
          <cell r="H121">
            <v>165319.21489583334</v>
          </cell>
          <cell r="I121">
            <v>101887.09550462462</v>
          </cell>
          <cell r="J121">
            <v>56993.014038610047</v>
          </cell>
          <cell r="K121">
            <v>162997.21489583334</v>
          </cell>
          <cell r="L121">
            <v>99565.095504624624</v>
          </cell>
        </row>
        <row r="123">
          <cell r="B123" t="str">
            <v>U.O.N.</v>
          </cell>
          <cell r="C123">
            <v>8713</v>
          </cell>
          <cell r="D123">
            <v>6.7638500000000006</v>
          </cell>
          <cell r="E123">
            <v>18.026547619047619</v>
          </cell>
          <cell r="F123">
            <v>11.921438467292006</v>
          </cell>
          <cell r="G123">
            <v>58933.425050000005</v>
          </cell>
          <cell r="H123">
            <v>157065.30940476191</v>
          </cell>
          <cell r="I123">
            <v>103871.49336551526</v>
          </cell>
          <cell r="J123">
            <v>56611.425050000005</v>
          </cell>
          <cell r="K123">
            <v>154743.30940476191</v>
          </cell>
          <cell r="L123">
            <v>101549.49336551526</v>
          </cell>
        </row>
        <row r="125">
          <cell r="B125" t="str">
            <v>UTILE NETTO</v>
          </cell>
          <cell r="C125">
            <v>5973</v>
          </cell>
          <cell r="D125">
            <v>9.8353655462184868</v>
          </cell>
          <cell r="E125">
            <v>21.393899999999999</v>
          </cell>
          <cell r="F125">
            <v>15.245737356154649</v>
          </cell>
          <cell r="G125">
            <v>61068.638407563019</v>
          </cell>
          <cell r="H125">
            <v>130107.76469999999</v>
          </cell>
          <cell r="I125">
            <v>93384.789228311725</v>
          </cell>
          <cell r="J125">
            <v>58746.638407563019</v>
          </cell>
          <cell r="K125">
            <v>127785.76469999999</v>
          </cell>
          <cell r="L125">
            <v>91062.789228311725</v>
          </cell>
        </row>
        <row r="127">
          <cell r="B127" t="str">
            <v>Posizione Finanziaria Netta 31/12/99</v>
          </cell>
          <cell r="C127">
            <v>2322</v>
          </cell>
        </row>
        <row r="129">
          <cell r="B129" t="str">
            <v>MEDIA</v>
          </cell>
          <cell r="G129">
            <v>50537.063357173538</v>
          </cell>
          <cell r="H129">
            <v>184188.12100767891</v>
          </cell>
          <cell r="I129">
            <v>108284.72356631792</v>
          </cell>
          <cell r="J129">
            <v>48215.063357173538</v>
          </cell>
          <cell r="K129">
            <v>181866.12100767891</v>
          </cell>
          <cell r="L129">
            <v>105962.72356631792</v>
          </cell>
        </row>
        <row r="132">
          <cell r="B132" t="str">
            <v xml:space="preserve">SINTESI DELL'ANALISI DELLE SOCIETA' QUOTATE </v>
          </cell>
        </row>
        <row r="133">
          <cell r="B133" t="str">
            <v/>
          </cell>
        </row>
        <row r="135">
          <cell r="B135" t="str">
            <v xml:space="preserve">(Dati in Lit. Mln) </v>
          </cell>
        </row>
        <row r="137">
          <cell r="B137" t="str">
            <v xml:space="preserve"> </v>
          </cell>
          <cell r="C137" t="str">
            <v>Dati</v>
          </cell>
          <cell r="D137" t="str">
            <v xml:space="preserve">                              MULTIPLI</v>
          </cell>
          <cell r="G137" t="str">
            <v xml:space="preserve">    VALORE DEL C.I.N.</v>
          </cell>
          <cell r="J137" t="str">
            <v>VALORE DEI MEZZI PROPRI</v>
          </cell>
        </row>
        <row r="138">
          <cell r="C138" t="str">
            <v>Bilancio</v>
          </cell>
        </row>
        <row r="139">
          <cell r="B139" t="str">
            <v>FASCIA 2</v>
          </cell>
          <cell r="C139">
            <v>1999</v>
          </cell>
          <cell r="D139" t="str">
            <v>MIN.</v>
          </cell>
          <cell r="E139" t="str">
            <v>MAX.</v>
          </cell>
          <cell r="F139" t="str">
            <v>MEDIA</v>
          </cell>
          <cell r="G139" t="str">
            <v>MIN.</v>
          </cell>
          <cell r="H139" t="str">
            <v>MAX.</v>
          </cell>
          <cell r="I139" t="str">
            <v>MEDIA</v>
          </cell>
          <cell r="J139" t="str">
            <v>MIN.</v>
          </cell>
          <cell r="K139" t="str">
            <v>MAX.</v>
          </cell>
          <cell r="L139" t="str">
            <v>MEDIA</v>
          </cell>
        </row>
        <row r="141">
          <cell r="B141" t="str">
            <v>FATTURATO NETTO</v>
          </cell>
          <cell r="C141">
            <v>49860</v>
          </cell>
          <cell r="D141">
            <v>0.4773418342324669</v>
          </cell>
          <cell r="E141">
            <v>6.8919410994764378</v>
          </cell>
          <cell r="F141">
            <v>2.8108825910776405</v>
          </cell>
          <cell r="G141">
            <v>23800.263854830799</v>
          </cell>
          <cell r="H141">
            <v>343632.18321989517</v>
          </cell>
          <cell r="I141">
            <v>140150.60599113116</v>
          </cell>
          <cell r="J141">
            <v>21478.263854830799</v>
          </cell>
          <cell r="K141">
            <v>341310.18321989517</v>
          </cell>
          <cell r="L141">
            <v>137828.60599113116</v>
          </cell>
        </row>
        <row r="143">
          <cell r="B143" t="str">
            <v>M.O.L.</v>
          </cell>
          <cell r="C143">
            <v>10481</v>
          </cell>
          <cell r="D143">
            <v>6.2311139564660696</v>
          </cell>
          <cell r="E143">
            <v>30.4713136574074</v>
          </cell>
          <cell r="F143">
            <v>12.477160136341642</v>
          </cell>
          <cell r="G143">
            <v>65308.305377720877</v>
          </cell>
          <cell r="H143">
            <v>319369.83844328695</v>
          </cell>
          <cell r="I143">
            <v>130773.11538899674</v>
          </cell>
          <cell r="J143">
            <v>62986.305377720877</v>
          </cell>
          <cell r="K143">
            <v>317047.83844328695</v>
          </cell>
          <cell r="L143">
            <v>128451.11538899674</v>
          </cell>
        </row>
        <row r="145">
          <cell r="B145" t="str">
            <v>U.O.N.</v>
          </cell>
          <cell r="C145">
            <v>8713</v>
          </cell>
          <cell r="D145">
            <v>8.8562329390354861</v>
          </cell>
          <cell r="E145">
            <v>37.290672804532576</v>
          </cell>
          <cell r="F145">
            <v>15.714561489344643</v>
          </cell>
          <cell r="G145">
            <v>77164.357597816197</v>
          </cell>
          <cell r="H145">
            <v>324913.63214589236</v>
          </cell>
          <cell r="I145">
            <v>136920.97425665989</v>
          </cell>
          <cell r="J145">
            <v>74842.357597816197</v>
          </cell>
          <cell r="K145">
            <v>322591.63214589236</v>
          </cell>
          <cell r="L145">
            <v>134598.97425665989</v>
          </cell>
        </row>
        <row r="147">
          <cell r="B147" t="str">
            <v>UTILE NETTO</v>
          </cell>
          <cell r="C147">
            <v>5973</v>
          </cell>
          <cell r="D147">
            <v>3.9160839160839158</v>
          </cell>
          <cell r="E147">
            <v>52.788037499999987</v>
          </cell>
          <cell r="F147">
            <v>19.297370569539428</v>
          </cell>
          <cell r="G147">
            <v>25712.76923076923</v>
          </cell>
          <cell r="H147">
            <v>317624.94798749994</v>
          </cell>
          <cell r="I147">
            <v>117585.194411859</v>
          </cell>
          <cell r="J147">
            <v>23390.76923076923</v>
          </cell>
          <cell r="K147">
            <v>315302.94798749994</v>
          </cell>
          <cell r="L147">
            <v>115263.194411859</v>
          </cell>
        </row>
        <row r="149">
          <cell r="B149" t="str">
            <v>Posizione Finanziaria Netta 31/12/99</v>
          </cell>
          <cell r="C149">
            <v>2322</v>
          </cell>
        </row>
        <row r="151">
          <cell r="B151" t="str">
            <v>MEDIA</v>
          </cell>
          <cell r="G151">
            <v>47996.424015284276</v>
          </cell>
          <cell r="H151">
            <v>326385.15044914361</v>
          </cell>
          <cell r="I151">
            <v>131357.47251216171</v>
          </cell>
          <cell r="J151">
            <v>45674.424015284276</v>
          </cell>
          <cell r="K151">
            <v>324063.15044914361</v>
          </cell>
          <cell r="L151">
            <v>129035.47251216171</v>
          </cell>
        </row>
        <row r="268">
          <cell r="B268" t="str">
            <v>MULTIPLI DELLE SOCIETA' QUOTATE</v>
          </cell>
          <cell r="L268" t="str">
            <v>Project  WHITE</v>
          </cell>
          <cell r="P268" t="str">
            <v>MULTIPLI DELLE SOCIETA' QUOTATE</v>
          </cell>
          <cell r="Z268" t="str">
            <v>Project  WHITE</v>
          </cell>
        </row>
        <row r="269">
          <cell r="B269" t="str">
            <v>Fonte: Bloomberg</v>
          </cell>
          <cell r="P269" t="str">
            <v>Fonte: Bloomberg</v>
          </cell>
        </row>
        <row r="272">
          <cell r="C272" t="str">
            <v>PRICE 1997</v>
          </cell>
          <cell r="H272" t="str">
            <v>MARKET</v>
          </cell>
          <cell r="I272" t="str">
            <v xml:space="preserve">IMPLIED </v>
          </cell>
          <cell r="J272" t="str">
            <v>MULTIPLES (based on last 12 months financials)</v>
          </cell>
          <cell r="Q272" t="str">
            <v>RAW</v>
          </cell>
          <cell r="R272" t="str">
            <v>N° DI</v>
          </cell>
          <cell r="S272" t="str">
            <v>ULTIMI DODICI MESI 1995 O ATTESI</v>
          </cell>
          <cell r="Z272" t="str">
            <v>OPERATING</v>
          </cell>
        </row>
        <row r="273">
          <cell r="B273" t="str">
            <v>COMPANY</v>
          </cell>
          <cell r="C273" t="str">
            <v>C.</v>
          </cell>
          <cell r="E273" t="str">
            <v>average</v>
          </cell>
          <cell r="F273" t="str">
            <v>MIN.</v>
          </cell>
          <cell r="G273" t="str">
            <v>MAX.</v>
          </cell>
          <cell r="H273" t="str">
            <v>CAP.</v>
          </cell>
          <cell r="I273" t="str">
            <v>ASSET</v>
          </cell>
          <cell r="J273" t="str">
            <v>SALES</v>
          </cell>
          <cell r="K273" t="str">
            <v>EBDITA</v>
          </cell>
          <cell r="L273" t="str">
            <v>EBIT</v>
          </cell>
          <cell r="M273" t="str">
            <v>NET</v>
          </cell>
          <cell r="N273" t="str">
            <v>NET</v>
          </cell>
          <cell r="P273" t="str">
            <v>COMPANY</v>
          </cell>
          <cell r="Q273" t="str">
            <v>BETA</v>
          </cell>
          <cell r="R273" t="str">
            <v>AZIONI</v>
          </cell>
          <cell r="S273" t="str">
            <v>Net financial</v>
          </cell>
          <cell r="T273" t="str">
            <v>SALES</v>
          </cell>
          <cell r="U273" t="str">
            <v>EBDITA</v>
          </cell>
          <cell r="V273" t="str">
            <v>EBIT</v>
          </cell>
          <cell r="W273" t="str">
            <v>NET</v>
          </cell>
          <cell r="X273" t="str">
            <v>NET</v>
          </cell>
          <cell r="Z273" t="str">
            <v>MARGIN</v>
          </cell>
        </row>
        <row r="274">
          <cell r="E274" t="str">
            <v>Value</v>
          </cell>
          <cell r="F274" t="str">
            <v>52 week</v>
          </cell>
          <cell r="G274" t="str">
            <v>52 week</v>
          </cell>
          <cell r="H274" t="str">
            <v/>
          </cell>
          <cell r="I274" t="str">
            <v>VALUE</v>
          </cell>
          <cell r="J274" t="str">
            <v/>
          </cell>
          <cell r="M274" t="str">
            <v>INCOME</v>
          </cell>
          <cell r="N274" t="str">
            <v>WORTH</v>
          </cell>
          <cell r="R274" t="str">
            <v>MLN.</v>
          </cell>
          <cell r="S274" t="str">
            <v>position</v>
          </cell>
          <cell r="W274" t="str">
            <v>INCOME</v>
          </cell>
          <cell r="X274" t="str">
            <v>WORTH</v>
          </cell>
        </row>
        <row r="275">
          <cell r="B275" t="str">
            <v>AVONMORE</v>
          </cell>
          <cell r="C275" t="str">
            <v>I£</v>
          </cell>
          <cell r="E275">
            <v>2.0499999999999998</v>
          </cell>
          <cell r="F275">
            <v>1.7</v>
          </cell>
          <cell r="G275">
            <v>2.4</v>
          </cell>
          <cell r="H275">
            <v>358.07349999999997</v>
          </cell>
          <cell r="I275">
            <v>439.07349999999997</v>
          </cell>
          <cell r="J275">
            <v>0.33288362395754356</v>
          </cell>
          <cell r="K275">
            <v>6.5533358208955219</v>
          </cell>
          <cell r="L275">
            <v>9.5450760869565219</v>
          </cell>
          <cell r="M275">
            <v>11.935783333333331</v>
          </cell>
          <cell r="N275">
            <v>1.955617149098853</v>
          </cell>
          <cell r="P275" t="str">
            <v>AVONMORE</v>
          </cell>
          <cell r="Q275">
            <v>0.23</v>
          </cell>
          <cell r="R275">
            <v>174.67</v>
          </cell>
          <cell r="S275">
            <v>81</v>
          </cell>
          <cell r="T275">
            <v>1319</v>
          </cell>
          <cell r="U275">
            <v>67</v>
          </cell>
          <cell r="V275">
            <v>46</v>
          </cell>
          <cell r="W275">
            <v>30</v>
          </cell>
          <cell r="X275">
            <v>183.1</v>
          </cell>
          <cell r="Z275">
            <v>3.4874905231235785E-2</v>
          </cell>
          <cell r="AC275" t="str">
            <v>AVONMORE</v>
          </cell>
        </row>
        <row r="276">
          <cell r="B276" t="str">
            <v>(Ireland)</v>
          </cell>
          <cell r="P276" t="str">
            <v>(Ireland)</v>
          </cell>
          <cell r="AC276" t="str">
            <v>(Ireland)</v>
          </cell>
        </row>
        <row r="277">
          <cell r="B277" t="str">
            <v>NORTHERN FOODS</v>
          </cell>
          <cell r="C277" t="str">
            <v>£</v>
          </cell>
          <cell r="E277">
            <v>215</v>
          </cell>
          <cell r="F277">
            <v>204</v>
          </cell>
          <cell r="G277">
            <v>226</v>
          </cell>
          <cell r="H277">
            <v>1250.6550000000002</v>
          </cell>
          <cell r="I277">
            <v>1398.8550000000002</v>
          </cell>
          <cell r="J277">
            <v>0.71655311955742251</v>
          </cell>
          <cell r="K277">
            <v>4.9587203119461192</v>
          </cell>
          <cell r="L277">
            <v>10.121960926193925</v>
          </cell>
          <cell r="M277">
            <v>14.425086505190313</v>
          </cell>
          <cell r="N277">
            <v>3.0129005059021932</v>
          </cell>
          <cell r="P277" t="str">
            <v>NORTHERN FOODS</v>
          </cell>
          <cell r="Q277">
            <v>0.74</v>
          </cell>
          <cell r="R277">
            <v>581.70000000000005</v>
          </cell>
          <cell r="S277">
            <v>148.20000000000002</v>
          </cell>
          <cell r="T277">
            <v>1952.2</v>
          </cell>
          <cell r="U277">
            <v>282.10000000000002</v>
          </cell>
          <cell r="V277">
            <v>138.19999999999999</v>
          </cell>
          <cell r="W277">
            <v>86.7</v>
          </cell>
          <cell r="X277">
            <v>415.09999999999997</v>
          </cell>
          <cell r="Z277">
            <v>7.0791927056654019E-2</v>
          </cell>
          <cell r="AC277" t="str">
            <v>NORTHERN FOODS</v>
          </cell>
        </row>
        <row r="278">
          <cell r="B278" t="str">
            <v>(UK)</v>
          </cell>
          <cell r="P278" t="str">
            <v>(UK)</v>
          </cell>
          <cell r="AC278" t="str">
            <v>(UK)</v>
          </cell>
        </row>
        <row r="279">
          <cell r="B279" t="str">
            <v>UNIGATE</v>
          </cell>
          <cell r="C279" t="str">
            <v>£</v>
          </cell>
          <cell r="E279">
            <v>439.5</v>
          </cell>
          <cell r="F279">
            <v>414</v>
          </cell>
          <cell r="G279">
            <v>465</v>
          </cell>
          <cell r="H279">
            <v>1046.01</v>
          </cell>
          <cell r="I279">
            <v>875.31</v>
          </cell>
          <cell r="J279">
            <v>0.41782901331805811</v>
          </cell>
          <cell r="K279">
            <v>4.9147108366086467</v>
          </cell>
          <cell r="L279">
            <v>7.658005249343832</v>
          </cell>
          <cell r="M279">
            <v>3.9308906426155579</v>
          </cell>
          <cell r="N279">
            <v>1.308003001125422</v>
          </cell>
          <cell r="P279" t="str">
            <v>UNIGATE</v>
          </cell>
          <cell r="Q279">
            <v>0.64</v>
          </cell>
          <cell r="R279">
            <v>238</v>
          </cell>
          <cell r="S279">
            <v>-170.70000000000005</v>
          </cell>
          <cell r="T279">
            <v>2094.9</v>
          </cell>
          <cell r="U279">
            <v>178.1</v>
          </cell>
          <cell r="V279">
            <v>114.3</v>
          </cell>
          <cell r="W279">
            <v>266.10000000000002</v>
          </cell>
          <cell r="X279">
            <v>799.7</v>
          </cell>
          <cell r="Z279">
            <v>5.4561076901045391E-2</v>
          </cell>
          <cell r="AC279" t="str">
            <v>UNIGATE</v>
          </cell>
        </row>
        <row r="280">
          <cell r="B280" t="str">
            <v>(UK)</v>
          </cell>
          <cell r="P280" t="str">
            <v>(UK)</v>
          </cell>
          <cell r="AC280" t="str">
            <v>(UK)</v>
          </cell>
        </row>
        <row r="281">
          <cell r="B281" t="str">
            <v>WATERFORD</v>
          </cell>
          <cell r="C281" t="str">
            <v>I£</v>
          </cell>
          <cell r="E281">
            <v>0.86</v>
          </cell>
          <cell r="F281">
            <v>0.72</v>
          </cell>
          <cell r="G281">
            <v>1</v>
          </cell>
          <cell r="H281">
            <v>57.594200000000001</v>
          </cell>
          <cell r="I281">
            <v>267.5942</v>
          </cell>
          <cell r="J281">
            <v>0.25641452663855885</v>
          </cell>
          <cell r="K281">
            <v>4.76995008912656</v>
          </cell>
          <cell r="L281">
            <v>6.8967577319587638</v>
          </cell>
          <cell r="M281">
            <v>3.2723977272727272</v>
          </cell>
          <cell r="N281">
            <v>0.25861787157611138</v>
          </cell>
          <cell r="P281" t="str">
            <v>WATERFORD</v>
          </cell>
          <cell r="Q281">
            <v>0.13</v>
          </cell>
          <cell r="R281">
            <v>66.97</v>
          </cell>
          <cell r="S281">
            <v>210</v>
          </cell>
          <cell r="T281">
            <v>1043.5999999999999</v>
          </cell>
          <cell r="U281">
            <v>56.099999999999994</v>
          </cell>
          <cell r="V281">
            <v>38.799999999999997</v>
          </cell>
          <cell r="W281">
            <v>17.600000000000001</v>
          </cell>
          <cell r="X281">
            <v>222.7</v>
          </cell>
          <cell r="Z281">
            <v>3.7178995783825219E-2</v>
          </cell>
          <cell r="AC281" t="str">
            <v>WATERFORD</v>
          </cell>
        </row>
        <row r="282">
          <cell r="B282" t="str">
            <v>(Ireland)</v>
          </cell>
          <cell r="P282" t="str">
            <v>(Ireland)</v>
          </cell>
          <cell r="AC282" t="str">
            <v>(Ireland)</v>
          </cell>
        </row>
        <row r="283">
          <cell r="B283" t="str">
            <v>KERRY</v>
          </cell>
          <cell r="C283" t="str">
            <v>I£</v>
          </cell>
          <cell r="E283">
            <v>6.2249999999999996</v>
          </cell>
          <cell r="F283">
            <v>5.95</v>
          </cell>
          <cell r="G283">
            <v>6.5</v>
          </cell>
          <cell r="H283">
            <v>1020.0285</v>
          </cell>
          <cell r="I283">
            <v>1334.1285</v>
          </cell>
          <cell r="J283">
            <v>1.081930500364934</v>
          </cell>
          <cell r="K283">
            <v>11.911861607142857</v>
          </cell>
          <cell r="L283">
            <v>14.192856382978723</v>
          </cell>
          <cell r="M283">
            <v>23.129897959183673</v>
          </cell>
          <cell r="N283">
            <v>2.8580232558139533</v>
          </cell>
          <cell r="P283" t="str">
            <v>KERRY</v>
          </cell>
          <cell r="Q283">
            <v>0.49</v>
          </cell>
          <cell r="R283">
            <v>163.86</v>
          </cell>
          <cell r="S283">
            <v>314.10000000000002</v>
          </cell>
          <cell r="T283">
            <v>1233.0999999999999</v>
          </cell>
          <cell r="U283">
            <v>112</v>
          </cell>
          <cell r="V283">
            <v>94</v>
          </cell>
          <cell r="W283">
            <v>44.1</v>
          </cell>
          <cell r="X283">
            <v>356.90000000000003</v>
          </cell>
          <cell r="Z283">
            <v>7.623063822885412E-2</v>
          </cell>
          <cell r="AC283" t="str">
            <v>KERRY</v>
          </cell>
        </row>
        <row r="284">
          <cell r="B284" t="str">
            <v>(Ireland)</v>
          </cell>
          <cell r="P284" t="str">
            <v>(Ireland)</v>
          </cell>
          <cell r="AC284" t="str">
            <v>(Ireland)</v>
          </cell>
        </row>
        <row r="285">
          <cell r="B285" t="str">
            <v>FROMAGERIES</v>
          </cell>
          <cell r="C285" t="str">
            <v>Ff</v>
          </cell>
          <cell r="E285">
            <v>4387.5</v>
          </cell>
          <cell r="F285">
            <v>4175</v>
          </cell>
          <cell r="G285">
            <v>4600</v>
          </cell>
          <cell r="H285">
            <v>6318</v>
          </cell>
          <cell r="I285">
            <v>6446.6</v>
          </cell>
          <cell r="J285">
            <v>0.74795219863093165</v>
          </cell>
          <cell r="K285">
            <v>8.2648717948717945</v>
          </cell>
          <cell r="L285">
            <v>11.511785714285715</v>
          </cell>
          <cell r="M285">
            <v>17.075675675675676</v>
          </cell>
          <cell r="N285">
            <v>1.7292533391723233</v>
          </cell>
          <cell r="P285" t="str">
            <v>FROMAGERIE</v>
          </cell>
          <cell r="Q285">
            <v>0.09</v>
          </cell>
          <cell r="R285">
            <v>1.44</v>
          </cell>
          <cell r="S285">
            <v>128.6</v>
          </cell>
          <cell r="T285">
            <v>8619</v>
          </cell>
          <cell r="U285">
            <v>780</v>
          </cell>
          <cell r="V285">
            <v>560</v>
          </cell>
          <cell r="W285">
            <v>370</v>
          </cell>
          <cell r="X285">
            <v>3653.6</v>
          </cell>
          <cell r="Z285">
            <v>6.497273465599257E-2</v>
          </cell>
          <cell r="AC285" t="str">
            <v>FROMAGERIES</v>
          </cell>
        </row>
        <row r="286">
          <cell r="B286" t="str">
            <v>(FR)</v>
          </cell>
          <cell r="P286" t="str">
            <v>(FR)</v>
          </cell>
          <cell r="AC286" t="str">
            <v>(FR)</v>
          </cell>
        </row>
        <row r="287">
          <cell r="B287" t="str">
            <v>PARMALAT</v>
          </cell>
          <cell r="C287" t="str">
            <v>Lit.</v>
          </cell>
          <cell r="E287">
            <v>2514</v>
          </cell>
          <cell r="F287">
            <v>2113</v>
          </cell>
          <cell r="G287">
            <v>2915</v>
          </cell>
          <cell r="H287">
            <v>2966.52</v>
          </cell>
          <cell r="I287">
            <v>4113.5200000000004</v>
          </cell>
          <cell r="J287">
            <v>0.7527026532479415</v>
          </cell>
          <cell r="K287">
            <v>9.840956937799044</v>
          </cell>
          <cell r="L287">
            <v>9.223139013452915</v>
          </cell>
          <cell r="M287">
            <v>15.613263157894737</v>
          </cell>
          <cell r="N287">
            <v>1.7784892086330935</v>
          </cell>
          <cell r="P287" t="str">
            <v>PARMALAT</v>
          </cell>
          <cell r="Q287">
            <v>0.92</v>
          </cell>
          <cell r="R287">
            <v>1.18</v>
          </cell>
          <cell r="S287">
            <v>1147</v>
          </cell>
          <cell r="T287">
            <v>5465</v>
          </cell>
          <cell r="U287">
            <v>418</v>
          </cell>
          <cell r="V287">
            <v>446</v>
          </cell>
          <cell r="W287">
            <v>190</v>
          </cell>
          <cell r="X287">
            <v>1668</v>
          </cell>
          <cell r="Z287">
            <v>8.1610247026532481E-2</v>
          </cell>
          <cell r="AC287" t="str">
            <v>PARMALAT</v>
          </cell>
        </row>
        <row r="288">
          <cell r="B288" t="str">
            <v>(ITA)</v>
          </cell>
          <cell r="P288" t="str">
            <v>(ITA)</v>
          </cell>
          <cell r="AC288" t="str">
            <v>(ITA)</v>
          </cell>
        </row>
        <row r="289">
          <cell r="B289" t="str">
            <v>BONGRAIN</v>
          </cell>
          <cell r="C289" t="str">
            <v>Ff</v>
          </cell>
          <cell r="E289">
            <v>2156.5</v>
          </cell>
          <cell r="F289">
            <v>1995</v>
          </cell>
          <cell r="G289">
            <v>2318</v>
          </cell>
          <cell r="H289">
            <v>4550.2150000000001</v>
          </cell>
          <cell r="I289">
            <v>6616.915</v>
          </cell>
          <cell r="J289">
            <v>0.6358566445326389</v>
          </cell>
          <cell r="K289">
            <v>7.4347359550561798</v>
          </cell>
          <cell r="L289">
            <v>11.711353982300885</v>
          </cell>
          <cell r="M289">
            <v>15.167383333333333</v>
          </cell>
          <cell r="N289">
            <v>1.085529737338073</v>
          </cell>
          <cell r="P289" t="str">
            <v>BONGRAIN</v>
          </cell>
          <cell r="Q289">
            <v>0.28000000000000003</v>
          </cell>
          <cell r="R289">
            <v>2.11</v>
          </cell>
          <cell r="S289">
            <v>2066.6999999999998</v>
          </cell>
          <cell r="T289">
            <v>10406.299999999999</v>
          </cell>
          <cell r="U289">
            <v>890</v>
          </cell>
          <cell r="V289">
            <v>565</v>
          </cell>
          <cell r="W289">
            <v>300</v>
          </cell>
          <cell r="X289">
            <v>4191.7</v>
          </cell>
          <cell r="Z289">
            <v>5.4294033422061641E-2</v>
          </cell>
          <cell r="AC289" t="str">
            <v>BONGRAIN</v>
          </cell>
        </row>
        <row r="290">
          <cell r="B290" t="str">
            <v>(Ff)</v>
          </cell>
          <cell r="P290" t="str">
            <v>(Ff)</v>
          </cell>
          <cell r="AC290" t="str">
            <v>(Ff)</v>
          </cell>
        </row>
        <row r="291">
          <cell r="B291" t="str">
            <v>CIRIO</v>
          </cell>
          <cell r="C291" t="str">
            <v>Lit.</v>
          </cell>
          <cell r="E291">
            <v>801.5</v>
          </cell>
          <cell r="F291">
            <v>621</v>
          </cell>
          <cell r="G291">
            <v>982</v>
          </cell>
          <cell r="H291">
            <v>416.78</v>
          </cell>
          <cell r="I291">
            <v>740.98</v>
          </cell>
          <cell r="J291">
            <v>0.49339459315488082</v>
          </cell>
          <cell r="K291">
            <v>6.3440068493150692</v>
          </cell>
          <cell r="L291">
            <v>17.034022988505747</v>
          </cell>
          <cell r="M291">
            <v>24.091329479768785</v>
          </cell>
          <cell r="N291">
            <v>1.0910471204188481</v>
          </cell>
          <cell r="P291" t="str">
            <v>CIRIO</v>
          </cell>
          <cell r="Q291">
            <v>0.13</v>
          </cell>
          <cell r="R291">
            <v>520</v>
          </cell>
          <cell r="S291">
            <v>324.2</v>
          </cell>
          <cell r="T291">
            <v>1501.8</v>
          </cell>
          <cell r="U291">
            <v>116.8</v>
          </cell>
          <cell r="V291">
            <v>43.5</v>
          </cell>
          <cell r="W291">
            <v>17.3</v>
          </cell>
          <cell r="X291">
            <v>382</v>
          </cell>
          <cell r="Z291">
            <v>2.8965241709948065E-2</v>
          </cell>
          <cell r="AC291" t="str">
            <v>CIRIO</v>
          </cell>
        </row>
        <row r="292">
          <cell r="B292" t="str">
            <v>(ITA)</v>
          </cell>
          <cell r="P292" t="str">
            <v>(ITA)</v>
          </cell>
          <cell r="AC292" t="str">
            <v>(ITA)</v>
          </cell>
        </row>
        <row r="293">
          <cell r="B293" t="str">
            <v>NUTRICIA</v>
          </cell>
          <cell r="C293" t="str">
            <v>Ngl</v>
          </cell>
          <cell r="E293">
            <v>286.14999999999998</v>
          </cell>
          <cell r="F293">
            <v>258.5</v>
          </cell>
          <cell r="G293">
            <v>313.8</v>
          </cell>
          <cell r="H293">
            <v>6924.829999999999</v>
          </cell>
          <cell r="I293">
            <v>7486.0299999999988</v>
          </cell>
          <cell r="J293">
            <v>2.5716351769151489</v>
          </cell>
          <cell r="K293" t="e">
            <v>#REF!</v>
          </cell>
          <cell r="L293" t="e">
            <v>#REF!</v>
          </cell>
          <cell r="M293">
            <v>29.887052222701765</v>
          </cell>
          <cell r="N293">
            <v>9.9011009436659982</v>
          </cell>
          <cell r="P293" t="str">
            <v>NUTRICIA</v>
          </cell>
          <cell r="Q293">
            <v>0.79</v>
          </cell>
          <cell r="R293">
            <v>24.2</v>
          </cell>
          <cell r="S293">
            <v>561.20000000000005</v>
          </cell>
          <cell r="T293">
            <v>2911</v>
          </cell>
          <cell r="U293" t="e">
            <v>#REF!</v>
          </cell>
          <cell r="V293" t="e">
            <v>#REF!</v>
          </cell>
          <cell r="W293">
            <v>231.7</v>
          </cell>
          <cell r="X293">
            <v>699.4</v>
          </cell>
          <cell r="Z293" t="e">
            <v>#REF!</v>
          </cell>
          <cell r="AC293" t="str">
            <v>NUTRICIA</v>
          </cell>
        </row>
        <row r="294">
          <cell r="B294" t="str">
            <v>(NL)</v>
          </cell>
          <cell r="P294" t="str">
            <v>(NL)</v>
          </cell>
          <cell r="AC294" t="str">
            <v>(NL)</v>
          </cell>
        </row>
        <row r="295">
          <cell r="B295" t="str">
            <v>NESTLE'</v>
          </cell>
          <cell r="C295" t="str">
            <v>Sf</v>
          </cell>
          <cell r="E295">
            <v>1606.5</v>
          </cell>
          <cell r="F295">
            <v>1419</v>
          </cell>
          <cell r="G295">
            <v>1794</v>
          </cell>
          <cell r="H295">
            <v>63328.23</v>
          </cell>
          <cell r="I295">
            <v>69597.23000000001</v>
          </cell>
          <cell r="J295">
            <v>1.1505576128285668</v>
          </cell>
          <cell r="K295">
            <v>8.2657042755344428</v>
          </cell>
          <cell r="L295">
            <v>11.409381967213116</v>
          </cell>
          <cell r="M295">
            <v>18.093780000000002</v>
          </cell>
          <cell r="N295">
            <v>2.8425077427173573</v>
          </cell>
          <cell r="P295" t="str">
            <v>NESTLE'</v>
          </cell>
          <cell r="Q295">
            <v>0.79</v>
          </cell>
          <cell r="R295">
            <v>39.42</v>
          </cell>
          <cell r="S295">
            <v>6269</v>
          </cell>
          <cell r="T295">
            <v>60490</v>
          </cell>
          <cell r="U295">
            <v>8420</v>
          </cell>
          <cell r="V295">
            <v>6100</v>
          </cell>
          <cell r="W295">
            <v>3500</v>
          </cell>
          <cell r="X295">
            <v>22279</v>
          </cell>
          <cell r="Z295">
            <v>0.10084311456439081</v>
          </cell>
          <cell r="AC295" t="str">
            <v>NESTLE'</v>
          </cell>
        </row>
        <row r="296">
          <cell r="B296" t="str">
            <v>(CH)</v>
          </cell>
          <cell r="P296" t="str">
            <v>(CH)</v>
          </cell>
          <cell r="AC296" t="str">
            <v>(CH)</v>
          </cell>
        </row>
        <row r="297">
          <cell r="B297" t="str">
            <v>DANONE</v>
          </cell>
          <cell r="C297" t="str">
            <v>Ff</v>
          </cell>
          <cell r="E297">
            <v>833.5</v>
          </cell>
          <cell r="F297">
            <v>712</v>
          </cell>
          <cell r="G297">
            <v>955</v>
          </cell>
          <cell r="H297">
            <v>60620.455000000002</v>
          </cell>
          <cell r="I297">
            <v>76330.455000000002</v>
          </cell>
          <cell r="J297">
            <v>0.90934542530378848</v>
          </cell>
          <cell r="K297">
            <v>6.1064363999999998</v>
          </cell>
          <cell r="L297">
            <v>9.3085920731707326</v>
          </cell>
          <cell r="M297">
            <v>17.924439680662331</v>
          </cell>
          <cell r="N297">
            <v>1.350271856554182</v>
          </cell>
          <cell r="P297" t="str">
            <v>DANONE</v>
          </cell>
          <cell r="Q297">
            <v>0.65</v>
          </cell>
          <cell r="R297">
            <v>72.73</v>
          </cell>
          <cell r="S297">
            <v>15710</v>
          </cell>
          <cell r="T297">
            <v>83940</v>
          </cell>
          <cell r="U297">
            <v>12500</v>
          </cell>
          <cell r="V297">
            <v>8200</v>
          </cell>
          <cell r="W297">
            <v>3382</v>
          </cell>
          <cell r="X297">
            <v>44895</v>
          </cell>
          <cell r="Z297">
            <v>9.7688825351441508E-2</v>
          </cell>
          <cell r="AC297" t="str">
            <v>DANONE</v>
          </cell>
        </row>
        <row r="298">
          <cell r="B298" t="str">
            <v>(Ff)</v>
          </cell>
          <cell r="P298" t="str">
            <v>(Ff)</v>
          </cell>
          <cell r="AC298" t="str">
            <v>(Ff)</v>
          </cell>
        </row>
        <row r="300">
          <cell r="X300" t="str">
            <v>Media</v>
          </cell>
          <cell r="Z300" t="e">
            <v>#REF!</v>
          </cell>
        </row>
        <row r="301">
          <cell r="H301" t="str">
            <v>MAX.</v>
          </cell>
          <cell r="J301">
            <v>2.5716351769151489</v>
          </cell>
          <cell r="K301" t="e">
            <v>#REF!</v>
          </cell>
          <cell r="L301" t="e">
            <v>#REF!</v>
          </cell>
          <cell r="M301">
            <v>29.887052222701765</v>
          </cell>
          <cell r="N301">
            <v>9.9011009436659982</v>
          </cell>
        </row>
        <row r="302">
          <cell r="H302" t="str">
            <v>MIN.</v>
          </cell>
          <cell r="J302">
            <v>0.25641452663855885</v>
          </cell>
          <cell r="K302" t="e">
            <v>#REF!</v>
          </cell>
          <cell r="L302" t="e">
            <v>#REF!</v>
          </cell>
          <cell r="M302">
            <v>3.2723977272727272</v>
          </cell>
          <cell r="N302">
            <v>0.25861787157611138</v>
          </cell>
        </row>
        <row r="303">
          <cell r="H303" t="str">
            <v>Average</v>
          </cell>
          <cell r="J303">
            <v>0.83892125737086787</v>
          </cell>
          <cell r="K303" t="e">
            <v>#REF!</v>
          </cell>
          <cell r="L303" t="e">
            <v>#REF!</v>
          </cell>
          <cell r="M303">
            <v>16.212248309802685</v>
          </cell>
          <cell r="N303">
            <v>2.4309468110013674</v>
          </cell>
        </row>
        <row r="307">
          <cell r="B307" t="str">
            <v xml:space="preserve">           RIEPILOGO MULTIPLI DELLE SOCIETA' QUOTATE</v>
          </cell>
          <cell r="L307" t="str">
            <v xml:space="preserve"> </v>
          </cell>
          <cell r="N307" t="str">
            <v>SETTORE DAIRY</v>
          </cell>
        </row>
        <row r="311">
          <cell r="B311" t="str">
            <v>COMPANY</v>
          </cell>
          <cell r="E311" t="str">
            <v>Implied Multiples on Sales</v>
          </cell>
          <cell r="I311" t="str">
            <v>Implied Multiples on EBDITA</v>
          </cell>
          <cell r="M311" t="str">
            <v>Implied Multiples on EBIT</v>
          </cell>
          <cell r="R311" t="str">
            <v>P/E RATIOS</v>
          </cell>
        </row>
        <row r="312">
          <cell r="C312" t="str">
            <v>1994</v>
          </cell>
          <cell r="E312" t="str">
            <v>1995</v>
          </cell>
          <cell r="F312" t="str">
            <v>1996E</v>
          </cell>
          <cell r="G312" t="str">
            <v>1997E</v>
          </cell>
          <cell r="H312" t="str">
            <v>1994</v>
          </cell>
          <cell r="I312" t="str">
            <v>1995</v>
          </cell>
          <cell r="J312" t="str">
            <v>1996E</v>
          </cell>
          <cell r="K312" t="str">
            <v>1997E</v>
          </cell>
          <cell r="L312" t="str">
            <v>1994</v>
          </cell>
          <cell r="M312" t="str">
            <v>1995</v>
          </cell>
          <cell r="N312" t="str">
            <v>1996E</v>
          </cell>
          <cell r="P312" t="str">
            <v>1997E</v>
          </cell>
          <cell r="Q312" t="str">
            <v>1994</v>
          </cell>
          <cell r="R312" t="str">
            <v>1995</v>
          </cell>
          <cell r="S312" t="str">
            <v>1996E</v>
          </cell>
          <cell r="T312" t="str">
            <v>1997E</v>
          </cell>
        </row>
        <row r="313">
          <cell r="B313" t="str">
            <v>AVONMORE</v>
          </cell>
          <cell r="C313" t="e">
            <v>#REF!</v>
          </cell>
          <cell r="E313" t="e">
            <v>#REF!</v>
          </cell>
          <cell r="F313" t="e">
            <v>#REF!</v>
          </cell>
          <cell r="G313">
            <v>0.33288362395754356</v>
          </cell>
          <cell r="H313" t="e">
            <v>#REF!</v>
          </cell>
          <cell r="I313" t="e">
            <v>#REF!</v>
          </cell>
          <cell r="J313" t="e">
            <v>#REF!</v>
          </cell>
          <cell r="K313">
            <v>6.5533358208955219</v>
          </cell>
          <cell r="L313" t="e">
            <v>#REF!</v>
          </cell>
          <cell r="M313" t="e">
            <v>#REF!</v>
          </cell>
          <cell r="N313" t="e">
            <v>#REF!</v>
          </cell>
          <cell r="P313">
            <v>9.5450760869565219</v>
          </cell>
          <cell r="Q313" t="e">
            <v>#REF!</v>
          </cell>
          <cell r="R313" t="e">
            <v>#REF!</v>
          </cell>
          <cell r="S313" t="e">
            <v>#REF!</v>
          </cell>
          <cell r="T313">
            <v>11.935783333333331</v>
          </cell>
        </row>
        <row r="314">
          <cell r="B314" t="str">
            <v>(Ireland)</v>
          </cell>
        </row>
        <row r="315">
          <cell r="B315" t="str">
            <v>NORTHERN FOODS</v>
          </cell>
          <cell r="C315" t="e">
            <v>#REF!</v>
          </cell>
          <cell r="E315" t="e">
            <v>#REF!</v>
          </cell>
          <cell r="F315" t="e">
            <v>#REF!</v>
          </cell>
          <cell r="G315">
            <v>0.71655311955742251</v>
          </cell>
          <cell r="H315" t="e">
            <v>#REF!</v>
          </cell>
          <cell r="I315" t="e">
            <v>#REF!</v>
          </cell>
          <cell r="J315" t="e">
            <v>#REF!</v>
          </cell>
          <cell r="K315">
            <v>4.9587203119461192</v>
          </cell>
          <cell r="L315" t="e">
            <v>#REF!</v>
          </cell>
          <cell r="M315" t="e">
            <v>#REF!</v>
          </cell>
          <cell r="N315" t="e">
            <v>#REF!</v>
          </cell>
          <cell r="P315">
            <v>10.121960926193925</v>
          </cell>
          <cell r="Q315" t="e">
            <v>#REF!</v>
          </cell>
          <cell r="R315" t="e">
            <v>#REF!</v>
          </cell>
          <cell r="S315" t="e">
            <v>#REF!</v>
          </cell>
          <cell r="T315">
            <v>14.425086505190313</v>
          </cell>
        </row>
        <row r="316">
          <cell r="B316" t="str">
            <v>(UK)</v>
          </cell>
        </row>
        <row r="317">
          <cell r="B317" t="str">
            <v>UNIGATE</v>
          </cell>
          <cell r="C317" t="e">
            <v>#REF!</v>
          </cell>
          <cell r="E317" t="e">
            <v>#REF!</v>
          </cell>
          <cell r="F317">
            <v>1.6243315142440602</v>
          </cell>
          <cell r="G317">
            <v>0.41782901331805811</v>
          </cell>
          <cell r="H317" t="e">
            <v>#REF!</v>
          </cell>
          <cell r="I317" t="e">
            <v>#REF!</v>
          </cell>
          <cell r="J317">
            <v>8.8415891689008053</v>
          </cell>
          <cell r="K317">
            <v>4.9147108366086467</v>
          </cell>
          <cell r="L317" t="e">
            <v>#REF!</v>
          </cell>
          <cell r="M317" t="e">
            <v>#REF!</v>
          </cell>
          <cell r="N317">
            <v>11.539232890132961</v>
          </cell>
          <cell r="P317">
            <v>7.658005249343832</v>
          </cell>
          <cell r="Q317" t="e">
            <v>#REF!</v>
          </cell>
          <cell r="R317" t="e">
            <v>#REF!</v>
          </cell>
          <cell r="S317">
            <v>14.74139986996099</v>
          </cell>
          <cell r="T317">
            <v>3.9308906426155579</v>
          </cell>
        </row>
        <row r="318">
          <cell r="B318" t="str">
            <v>(UK)</v>
          </cell>
        </row>
        <row r="319">
          <cell r="B319" t="str">
            <v>WATERFORD</v>
          </cell>
          <cell r="C319" t="e">
            <v>#REF!</v>
          </cell>
          <cell r="E319" t="e">
            <v>#REF!</v>
          </cell>
          <cell r="F319" t="e">
            <v>#REF!</v>
          </cell>
          <cell r="G319">
            <v>0.25641452663855885</v>
          </cell>
          <cell r="H319" t="e">
            <v>#REF!</v>
          </cell>
          <cell r="I319" t="e">
            <v>#REF!</v>
          </cell>
          <cell r="J319" t="e">
            <v>#REF!</v>
          </cell>
          <cell r="K319">
            <v>4.76995008912656</v>
          </cell>
          <cell r="L319" t="e">
            <v>#REF!</v>
          </cell>
          <cell r="M319" t="e">
            <v>#REF!</v>
          </cell>
          <cell r="N319" t="e">
            <v>#REF!</v>
          </cell>
          <cell r="P319">
            <v>6.8967577319587638</v>
          </cell>
          <cell r="Q319" t="e">
            <v>#REF!</v>
          </cell>
          <cell r="R319" t="e">
            <v>#REF!</v>
          </cell>
          <cell r="S319" t="e">
            <v>#REF!</v>
          </cell>
          <cell r="T319">
            <v>3.2723977272727272</v>
          </cell>
        </row>
        <row r="320">
          <cell r="B320" t="str">
            <v>(Ireland)</v>
          </cell>
        </row>
        <row r="321">
          <cell r="B321" t="str">
            <v>KERRY</v>
          </cell>
          <cell r="C321" t="e">
            <v>#REF!</v>
          </cell>
          <cell r="E321" t="e">
            <v>#REF!</v>
          </cell>
          <cell r="F321" t="e">
            <v>#REF!</v>
          </cell>
          <cell r="G321">
            <v>1.081930500364934</v>
          </cell>
          <cell r="H321" t="e">
            <v>#REF!</v>
          </cell>
          <cell r="I321" t="e">
            <v>#REF!</v>
          </cell>
          <cell r="J321" t="e">
            <v>#REF!</v>
          </cell>
          <cell r="K321">
            <v>11.911861607142857</v>
          </cell>
          <cell r="L321" t="e">
            <v>#REF!</v>
          </cell>
          <cell r="M321" t="e">
            <v>#REF!</v>
          </cell>
          <cell r="N321" t="e">
            <v>#REF!</v>
          </cell>
          <cell r="P321">
            <v>14.192856382978723</v>
          </cell>
          <cell r="Q321" t="e">
            <v>#REF!</v>
          </cell>
          <cell r="R321" t="e">
            <v>#REF!</v>
          </cell>
          <cell r="S321" t="e">
            <v>#REF!</v>
          </cell>
          <cell r="T321">
            <v>23.129897959183673</v>
          </cell>
        </row>
        <row r="322">
          <cell r="B322" t="str">
            <v>(Ireland)</v>
          </cell>
        </row>
        <row r="323">
          <cell r="B323" t="str">
            <v>FROMAGERIES</v>
          </cell>
          <cell r="C323" t="e">
            <v>#REF!</v>
          </cell>
          <cell r="E323" t="e">
            <v>#REF!</v>
          </cell>
          <cell r="F323" t="e">
            <v>#REF!</v>
          </cell>
          <cell r="G323">
            <v>0.74795219863093165</v>
          </cell>
          <cell r="H323" t="e">
            <v>#REF!</v>
          </cell>
          <cell r="I323" t="e">
            <v>#REF!</v>
          </cell>
          <cell r="J323" t="e">
            <v>#REF!</v>
          </cell>
          <cell r="K323">
            <v>8.2648717948717945</v>
          </cell>
          <cell r="L323" t="e">
            <v>#REF!</v>
          </cell>
          <cell r="M323" t="e">
            <v>#REF!</v>
          </cell>
          <cell r="N323" t="e">
            <v>#REF!</v>
          </cell>
          <cell r="P323">
            <v>11.511785714285715</v>
          </cell>
          <cell r="Q323" t="e">
            <v>#REF!</v>
          </cell>
          <cell r="R323" t="e">
            <v>#REF!</v>
          </cell>
          <cell r="S323" t="e">
            <v>#REF!</v>
          </cell>
          <cell r="T323">
            <v>17.075675675675676</v>
          </cell>
        </row>
        <row r="324">
          <cell r="B324" t="str">
            <v>(FR)</v>
          </cell>
        </row>
        <row r="325">
          <cell r="B325" t="str">
            <v>PARMALAT</v>
          </cell>
          <cell r="C325" t="e">
            <v>#REF!</v>
          </cell>
          <cell r="E325" t="e">
            <v>#REF!</v>
          </cell>
          <cell r="F325" t="e">
            <v>#REF!</v>
          </cell>
          <cell r="G325">
            <v>0.7527026532479415</v>
          </cell>
          <cell r="H325" t="e">
            <v>#REF!</v>
          </cell>
          <cell r="I325" t="e">
            <v>#REF!</v>
          </cell>
          <cell r="J325" t="e">
            <v>#REF!</v>
          </cell>
          <cell r="K325">
            <v>9.840956937799044</v>
          </cell>
          <cell r="L325" t="e">
            <v>#REF!</v>
          </cell>
          <cell r="M325" t="e">
            <v>#REF!</v>
          </cell>
          <cell r="N325" t="e">
            <v>#REF!</v>
          </cell>
          <cell r="P325">
            <v>9.223139013452915</v>
          </cell>
          <cell r="Q325" t="e">
            <v>#REF!</v>
          </cell>
          <cell r="R325" t="e">
            <v>#REF!</v>
          </cell>
          <cell r="S325" t="e">
            <v>#REF!</v>
          </cell>
          <cell r="T325">
            <v>15.613263157894737</v>
          </cell>
        </row>
        <row r="326">
          <cell r="B326" t="str">
            <v>(ITA)</v>
          </cell>
        </row>
        <row r="327">
          <cell r="B327" t="str">
            <v>BONGRAIN</v>
          </cell>
          <cell r="C327" t="e">
            <v>#REF!</v>
          </cell>
          <cell r="E327" t="e">
            <v>#REF!</v>
          </cell>
          <cell r="F327" t="e">
            <v>#REF!</v>
          </cell>
          <cell r="G327">
            <v>0.6358566445326389</v>
          </cell>
          <cell r="H327" t="e">
            <v>#REF!</v>
          </cell>
          <cell r="I327" t="e">
            <v>#REF!</v>
          </cell>
          <cell r="J327" t="e">
            <v>#REF!</v>
          </cell>
          <cell r="K327">
            <v>7.4347359550561798</v>
          </cell>
          <cell r="L327" t="e">
            <v>#REF!</v>
          </cell>
          <cell r="M327" t="e">
            <v>#REF!</v>
          </cell>
          <cell r="N327" t="e">
            <v>#REF!</v>
          </cell>
          <cell r="P327">
            <v>11.711353982300885</v>
          </cell>
          <cell r="Q327" t="e">
            <v>#REF!</v>
          </cell>
          <cell r="R327" t="e">
            <v>#REF!</v>
          </cell>
          <cell r="S327" t="e">
            <v>#REF!</v>
          </cell>
          <cell r="T327">
            <v>15.167383333333333</v>
          </cell>
        </row>
        <row r="328">
          <cell r="B328" t="str">
            <v>(Ff)</v>
          </cell>
        </row>
        <row r="329">
          <cell r="B329" t="str">
            <v>CIRIO</v>
          </cell>
          <cell r="C329" t="e">
            <v>#REF!</v>
          </cell>
          <cell r="E329" t="e">
            <v>#REF!</v>
          </cell>
          <cell r="F329" t="e">
            <v>#REF!</v>
          </cell>
          <cell r="G329">
            <v>0.49339459315488082</v>
          </cell>
          <cell r="H329" t="e">
            <v>#REF!</v>
          </cell>
          <cell r="I329" t="e">
            <v>#REF!</v>
          </cell>
          <cell r="J329" t="e">
            <v>#REF!</v>
          </cell>
          <cell r="K329">
            <v>6.3440068493150692</v>
          </cell>
          <cell r="L329" t="e">
            <v>#REF!</v>
          </cell>
          <cell r="M329" t="e">
            <v>#REF!</v>
          </cell>
          <cell r="N329" t="e">
            <v>#REF!</v>
          </cell>
          <cell r="P329">
            <v>17.034022988505747</v>
          </cell>
          <cell r="Q329" t="e">
            <v>#REF!</v>
          </cell>
          <cell r="R329" t="e">
            <v>#REF!</v>
          </cell>
          <cell r="S329" t="e">
            <v>#REF!</v>
          </cell>
          <cell r="T329">
            <v>24.091329479768785</v>
          </cell>
        </row>
        <row r="330">
          <cell r="B330" t="str">
            <v>(ITA)</v>
          </cell>
        </row>
        <row r="331">
          <cell r="B331" t="str">
            <v>NUTRICIA</v>
          </cell>
          <cell r="C331" t="e">
            <v>#REF!</v>
          </cell>
          <cell r="E331" t="e">
            <v>#REF!</v>
          </cell>
          <cell r="F331" t="e">
            <v>#REF!</v>
          </cell>
          <cell r="G331">
            <v>2.5716351769151489</v>
          </cell>
          <cell r="H331" t="e">
            <v>#REF!</v>
          </cell>
          <cell r="I331" t="e">
            <v>#REF!</v>
          </cell>
          <cell r="J331" t="e">
            <v>#REF!</v>
          </cell>
          <cell r="K331" t="e">
            <v>#REF!</v>
          </cell>
          <cell r="L331" t="e">
            <v>#REF!</v>
          </cell>
          <cell r="M331" t="e">
            <v>#REF!</v>
          </cell>
          <cell r="N331" t="e">
            <v>#REF!</v>
          </cell>
          <cell r="P331" t="e">
            <v>#REF!</v>
          </cell>
          <cell r="Q331" t="e">
            <v>#REF!</v>
          </cell>
          <cell r="R331" t="e">
            <v>#REF!</v>
          </cell>
          <cell r="S331" t="e">
            <v>#REF!</v>
          </cell>
          <cell r="T331">
            <v>29.887052222701765</v>
          </cell>
        </row>
        <row r="332">
          <cell r="B332" t="str">
            <v>(NL)</v>
          </cell>
        </row>
        <row r="333">
          <cell r="B333" t="str">
            <v>NESTLE'</v>
          </cell>
          <cell r="C333" t="e">
            <v>#REF!</v>
          </cell>
          <cell r="E333" t="e">
            <v>#REF!</v>
          </cell>
          <cell r="F333" t="e">
            <v>#REF!</v>
          </cell>
          <cell r="G333">
            <v>1.1505576128285668</v>
          </cell>
          <cell r="H333" t="e">
            <v>#REF!</v>
          </cell>
          <cell r="I333" t="e">
            <v>#REF!</v>
          </cell>
          <cell r="J333" t="e">
            <v>#REF!</v>
          </cell>
          <cell r="K333">
            <v>8.2657042755344428</v>
          </cell>
          <cell r="L333" t="e">
            <v>#REF!</v>
          </cell>
          <cell r="M333" t="e">
            <v>#REF!</v>
          </cell>
          <cell r="N333" t="e">
            <v>#REF!</v>
          </cell>
          <cell r="P333">
            <v>11.409381967213116</v>
          </cell>
          <cell r="Q333" t="e">
            <v>#REF!</v>
          </cell>
          <cell r="R333" t="e">
            <v>#REF!</v>
          </cell>
          <cell r="S333" t="e">
            <v>#REF!</v>
          </cell>
          <cell r="T333">
            <v>18.093780000000002</v>
          </cell>
        </row>
        <row r="334">
          <cell r="B334" t="str">
            <v>(CH)</v>
          </cell>
        </row>
        <row r="335">
          <cell r="B335" t="str">
            <v>DANONE</v>
          </cell>
          <cell r="C335" t="e">
            <v>#REF!</v>
          </cell>
          <cell r="E335" t="e">
            <v>#REF!</v>
          </cell>
          <cell r="F335" t="e">
            <v>#REF!</v>
          </cell>
          <cell r="G335">
            <v>0.90934542530378848</v>
          </cell>
          <cell r="H335" t="e">
            <v>#REF!</v>
          </cell>
          <cell r="I335" t="e">
            <v>#REF!</v>
          </cell>
          <cell r="J335" t="e">
            <v>#REF!</v>
          </cell>
          <cell r="K335">
            <v>6.1064363999999998</v>
          </cell>
          <cell r="L335" t="e">
            <v>#REF!</v>
          </cell>
          <cell r="M335" t="e">
            <v>#REF!</v>
          </cell>
          <cell r="N335" t="e">
            <v>#REF!</v>
          </cell>
          <cell r="P335">
            <v>9.3085920731707326</v>
          </cell>
          <cell r="Q335" t="e">
            <v>#REF!</v>
          </cell>
          <cell r="R335" t="e">
            <v>#REF!</v>
          </cell>
          <cell r="S335" t="e">
            <v>#REF!</v>
          </cell>
          <cell r="T335">
            <v>17.924439680662331</v>
          </cell>
        </row>
        <row r="336">
          <cell r="B336" t="str">
            <v>(Ff)</v>
          </cell>
        </row>
        <row r="338">
          <cell r="B338" t="str">
            <v>MAX.</v>
          </cell>
          <cell r="C338" t="e">
            <v>#REF!</v>
          </cell>
          <cell r="E338" t="e">
            <v>#REF!</v>
          </cell>
          <cell r="F338" t="e">
            <v>#REF!</v>
          </cell>
          <cell r="G338">
            <v>2.5716351769151489</v>
          </cell>
          <cell r="H338" t="e">
            <v>#REF!</v>
          </cell>
          <cell r="I338" t="e">
            <v>#REF!</v>
          </cell>
          <cell r="J338" t="e">
            <v>#REF!</v>
          </cell>
          <cell r="K338" t="e">
            <v>#REF!</v>
          </cell>
          <cell r="L338" t="e">
            <v>#REF!</v>
          </cell>
          <cell r="M338" t="e">
            <v>#REF!</v>
          </cell>
          <cell r="N338" t="e">
            <v>#REF!</v>
          </cell>
          <cell r="P338" t="e">
            <v>#REF!</v>
          </cell>
          <cell r="Q338" t="e">
            <v>#REF!</v>
          </cell>
          <cell r="R338" t="e">
            <v>#REF!</v>
          </cell>
          <cell r="S338" t="e">
            <v>#REF!</v>
          </cell>
          <cell r="T338">
            <v>29.887052222701765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IVC UNIV"/>
      <sheetName val="IVC AZIENDA"/>
      <sheetName val="rinnovi contr"/>
      <sheetName val="TFR"/>
      <sheetName val="BUONI PASTO"/>
      <sheetName val="Azienda"/>
      <sheetName val="Denominazione_Aziende"/>
    </sheetNames>
    <sheetDataSet>
      <sheetData sheetId="0"/>
      <sheetData sheetId="1"/>
      <sheetData sheetId="2"/>
      <sheetData sheetId="3"/>
      <sheetData sheetId="4">
        <row r="16">
          <cell r="D16">
            <v>45.591333586987538</v>
          </cell>
        </row>
        <row r="17">
          <cell r="D17">
            <v>0.4122182060306287</v>
          </cell>
        </row>
        <row r="18">
          <cell r="D18">
            <v>6.7603785789023112</v>
          </cell>
        </row>
        <row r="19">
          <cell r="D19">
            <v>4.781731189955293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  <sheetName val="CHK_MODELLO1"/>
      <sheetName val="TABELLE_ENTRATA1"/>
      <sheetName val="TAB_POPOLAZIONE_(2)1"/>
      <sheetName val="TAB_POPOLAZIONE1"/>
      <sheetName val="TAB_POPOLAZIONE_(valentini)1"/>
      <sheetName val="TABELLE_CALCOLO1"/>
      <sheetName val="MODELLO_(%)1"/>
      <sheetName val="Best_moves_(appoggio)1"/>
      <sheetName val="Non_autosuff_tedesca_(appoggio1"/>
      <sheetName val="APPROPRIATEZZA_(appoggio)1"/>
      <sheetName val="PESI_POP_TOSCANA_(appoggio)1"/>
      <sheetName val="Disabilità_(appoggio)1"/>
      <sheetName val="popolazione_ISTAT_(appoggio)1"/>
      <sheetName val="Pop_Trentina_(appoggio)1"/>
      <sheetName val="Costi_del_personale1"/>
      <sheetName val="Pesi_farmaceutica_(appoggio)1"/>
      <sheetName val="Pesi_specialistica_(appoggio)1"/>
      <sheetName val="POPOLAZIONE_(backup)1"/>
      <sheetName val="RIPARTO_20041"/>
      <sheetName val="ana"/>
      <sheetName val="Quadro programmatico 19-9-2005"/>
      <sheetName val="Conv."/>
      <sheetName val="CE"/>
      <sheetName val="tabelle"/>
      <sheetName val="quadro macro"/>
      <sheetName val="system_tabs"/>
      <sheetName val="Dati"/>
      <sheetName val="Accessi_per_SINGOLO_MESE"/>
      <sheetName val="RICOVERATI"/>
      <sheetName val="confronto con i trimestre 2007"/>
      <sheetName val="confronto con iv trimestre 2007"/>
    </sheetNames>
    <sheetDataSet>
      <sheetData sheetId="0">
        <row r="5">
          <cell r="B5">
            <v>4565677.4227499999</v>
          </cell>
        </row>
      </sheetData>
      <sheetData sheetId="1">
        <row r="5">
          <cell r="B5">
            <v>4565677.4227499999</v>
          </cell>
        </row>
      </sheetData>
      <sheetData sheetId="2">
        <row r="5">
          <cell r="B5">
            <v>4565677.4227499999</v>
          </cell>
        </row>
      </sheetData>
      <sheetData sheetId="3">
        <row r="5">
          <cell r="B5">
            <v>4565677.4227499999</v>
          </cell>
        </row>
      </sheetData>
      <sheetData sheetId="4">
        <row r="5">
          <cell r="B5">
            <v>4565677.4227499999</v>
          </cell>
        </row>
      </sheetData>
      <sheetData sheetId="5" refreshError="1">
        <row r="5">
          <cell r="B5">
            <v>4565677.4227499999</v>
          </cell>
        </row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>
        <row r="8">
          <cell r="C8">
            <v>1500000000</v>
          </cell>
        </row>
      </sheetData>
      <sheetData sheetId="7"/>
      <sheetData sheetId="8"/>
      <sheetData sheetId="9"/>
      <sheetData sheetId="10">
        <row r="5">
          <cell r="A5" t="str">
            <v>PIEMONTE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30">
          <cell r="C30">
            <v>0</v>
          </cell>
        </row>
      </sheetData>
      <sheetData sheetId="25"/>
      <sheetData sheetId="26">
        <row r="5">
          <cell r="B5">
            <v>4565677.4227499999</v>
          </cell>
        </row>
      </sheetData>
      <sheetData sheetId="27"/>
      <sheetData sheetId="28">
        <row r="5">
          <cell r="B5">
            <v>4565677.4227499999</v>
          </cell>
        </row>
      </sheetData>
      <sheetData sheetId="29">
        <row r="5">
          <cell r="B5">
            <v>4565677.4227499999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30">
          <cell r="C30">
            <v>0</v>
          </cell>
        </row>
      </sheetData>
      <sheetData sheetId="41"/>
      <sheetData sheetId="42">
        <row r="30">
          <cell r="C30">
            <v>0</v>
          </cell>
        </row>
      </sheetData>
      <sheetData sheetId="43">
        <row r="30">
          <cell r="C30">
            <v>0</v>
          </cell>
        </row>
      </sheetData>
      <sheetData sheetId="44"/>
      <sheetData sheetId="45">
        <row r="5">
          <cell r="B5">
            <v>4565677.4227499999</v>
          </cell>
        </row>
      </sheetData>
      <sheetData sheetId="46"/>
      <sheetData sheetId="47">
        <row r="5">
          <cell r="B5">
            <v>4565677.4227499999</v>
          </cell>
        </row>
      </sheetData>
      <sheetData sheetId="48">
        <row r="5">
          <cell r="B5">
            <v>4565677.4227499999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/>
      <sheetData sheetId="66">
        <row r="30">
          <cell r="C30">
            <v>0</v>
          </cell>
        </row>
      </sheetData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>
        <row r="8">
          <cell r="C8">
            <v>1500000000</v>
          </cell>
        </row>
      </sheetData>
      <sheetData sheetId="1">
        <row r="5">
          <cell r="B5">
            <v>4565677.4227499999</v>
          </cell>
        </row>
      </sheetData>
      <sheetData sheetId="2">
        <row r="30">
          <cell r="C30">
            <v>0</v>
          </cell>
        </row>
      </sheetData>
      <sheetData sheetId="3"/>
      <sheetData sheetId="4">
        <row r="30">
          <cell r="C30">
            <v>0</v>
          </cell>
        </row>
      </sheetData>
      <sheetData sheetId="5">
        <row r="8">
          <cell r="C8">
            <v>1500000000</v>
          </cell>
        </row>
      </sheetData>
      <sheetData sheetId="6"/>
      <sheetData sheetId="7"/>
      <sheetData sheetId="8"/>
      <sheetData sheetId="9"/>
      <sheetData sheetId="10">
        <row r="5">
          <cell r="B5">
            <v>4565677.4227499999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0"/>
      <sheetName val="c1"/>
      <sheetName val="c2"/>
      <sheetName val="c3"/>
      <sheetName val="c4"/>
      <sheetName val="c5"/>
      <sheetName val="c6"/>
      <sheetName val="c7"/>
      <sheetName val="c8"/>
      <sheetName val="c9"/>
      <sheetName val="Crediti"/>
      <sheetName val="Debiti"/>
      <sheetName val="Present"/>
      <sheetName val="DBFE"/>
      <sheetName val="Fasi"/>
      <sheetName val="Macro"/>
      <sheetName val="PL"/>
      <sheetName val="TB"/>
      <sheetName val="Input"/>
      <sheetName val="TPivot"/>
      <sheetName val="Export"/>
      <sheetName val="CExCDC"/>
      <sheetName val="TM_FSR"/>
      <sheetName val="TM_Riepilogo_lld"/>
      <sheetName val="TM_dettaglio per singola voce ("/>
      <sheetName val="STRAORD ATT"/>
      <sheetName val="STRAORD PASS"/>
      <sheetName val="SOCIO SAN"/>
      <sheetName val="INT E PROT"/>
      <sheetName val="CTA"/>
      <sheetName val="RIA"/>
      <sheetName val="SPEC"/>
      <sheetName val="HOSP"/>
      <sheetName val="FARMAC CONV"/>
      <sheetName val="MED DI BASE"/>
      <sheetName val="ACC.TI rischi "/>
      <sheetName val="ONERI DIV"/>
      <sheetName val="MANUTENZ"/>
      <sheetName val="ALTRI SERV NN SANIT"/>
      <sheetName val="VARIAZ RIMAN"/>
      <sheetName val="PERSONALE"/>
      <sheetName val="ULT CONTRIB"/>
      <sheetName val="FSR VINC"/>
      <sheetName val="FSR INDISTINTO"/>
      <sheetName val="ACC.TI ALTRI"/>
      <sheetName val="Analisi-nuove (5)"/>
      <sheetName val="Analisi-nuove (3)"/>
      <sheetName val="Cons 2008 N.Az"/>
      <sheetName val="4°2009 OLD"/>
      <sheetName val="30 sett proiez"/>
      <sheetName val="31 ago proiez"/>
      <sheetName val="4° 2009 NEW"/>
      <sheetName val="CE Nuovo Modello"/>
      <sheetName val="0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921"/>
      <sheetName val="922"/>
      <sheetName val="923"/>
      <sheetName val="924"/>
      <sheetName val="925"/>
      <sheetName val="926"/>
      <sheetName val="927"/>
      <sheetName val="928"/>
      <sheetName val="960"/>
      <sheetName val="999 SENZA 000"/>
      <sheetName val="999 "/>
      <sheetName val="old_new_3°ce 2008"/>
      <sheetName val="TM_CE Nuovo Modello"/>
      <sheetName val="TM_Foglio3"/>
      <sheetName val="TM_transcodifica"/>
      <sheetName val="STIMA A FINIRE SU CE_30_09"/>
      <sheetName val="2CE2008_risch_31_12"/>
      <sheetName val="TM_Scost x az x costo"/>
      <sheetName val="TM_Prog07_CEcons06"/>
      <sheetName val="TM_CONS06-PROG07"/>
      <sheetName val="TM_PROG07-CONS06"/>
      <sheetName val="ABC"/>
      <sheetName val="RN"/>
      <sheetName val="CONTI"/>
      <sheetName val="BILRIC"/>
      <sheetName val="NOTAINT"/>
      <sheetName val="RF"/>
      <sheetName val="Tabelle"/>
      <sheetName val="QRY-EXTRA"/>
      <sheetName val="QRY-INTRA-AUTO"/>
      <sheetName val="FRONT"/>
      <sheetName val="Riepilogo-MDC"/>
      <sheetName val="ASL-Passiva"/>
      <sheetName val="MDC-Passiva"/>
      <sheetName val="FRONT-65-74"/>
      <sheetName val="Riepilogo-MDC (2)"/>
      <sheetName val="ASL-Passiva (2)"/>
      <sheetName val="MDC-Passiva (2)"/>
      <sheetName val="RIEPILOGO_MDC-65-74"/>
      <sheetName val="ASL-PASS-65-74"/>
      <sheetName val="RIEP_MDC-PASS-TASSO-65-74"/>
      <sheetName val="FRONT-75"/>
      <sheetName val="RIEPILOGO_MDC-75"/>
      <sheetName val="ASL-PASS-75"/>
      <sheetName val="RIEP_MDC-PASS-TASSO-75"/>
      <sheetName val="RIEPILOGO_MDC-PASS-TOT"/>
      <sheetName val="RIEPILOGO_MDC-PASS-AUTO"/>
      <sheetName val="RIEPILOGO_MDC-PASS-INTRA"/>
      <sheetName val="RIEPILOGO_MDC-PASS-EXTRA"/>
      <sheetName val="Introduzione"/>
      <sheetName val="Quadro macro"/>
      <sheetName val="IRAP IRPEF 03-04"/>
      <sheetName val="dati fiscali 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_Sys"/>
      <sheetName val="System_Tabs"/>
      <sheetName val="QRY_INPUT-EXTRA"/>
      <sheetName val="QRY_INPUT-INTRA-AUTO"/>
      <sheetName val="RIEPILOGO_MDC"/>
      <sheetName val="RIEPILOGO_MDC-PUB-PRIV"/>
      <sheetName val="TIPO_MDC"/>
      <sheetName val="ASL-ECONOMIA"/>
      <sheetName val="ASL-PUB-PRIV"/>
      <sheetName val="MDC-REG-NUM"/>
      <sheetName val="MDC-REG-VAL"/>
      <sheetName val="MDC-REG-NUM&gt;25"/>
      <sheetName val="MDC-REG-VAL&gt;25"/>
      <sheetName val="MDC-REG"/>
      <sheetName val="RIEPILOGO_MDC-PASS"/>
      <sheetName val="Riepilogo-PUB-PRIV-STAT_MOB-ATT"/>
      <sheetName val="Fascia 1"/>
      <sheetName val="Fascia 2"/>
      <sheetName val="Fascia 3"/>
      <sheetName val="Frontespizio"/>
      <sheetName val="Fabb. Nazionale"/>
      <sheetName val="SINTESI"/>
      <sheetName val="SINTESI 4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E SANITA GIUGNO 2008"/>
      <sheetName val="fondo"/>
      <sheetName val="calcoli oneri 118"/>
      <sheetName val="costo 118 "/>
      <sheetName val="pulizia straord"/>
      <sheetName val="SCHEMA bilancio 2008"/>
      <sheetName val="SP 2008"/>
      <sheetName val="CE 2008"/>
      <sheetName val="TOT ASL anno def "/>
      <sheetName val="TOT AO anno def"/>
      <sheetName val="Netto_Residenza"/>
      <sheetName val="FINALE AREA DI CONSOLID"/>
      <sheetName val="FINALE STR GEST. DIRETTA"/>
      <sheetName val="chiamalo"/>
      <sheetName val="Da_Lordo_Prodotto"/>
      <sheetName val="Pivot_Pschiatria"/>
      <sheetName val="Buono"/>
      <sheetName val="LEA"/>
      <sheetName val="Pivot_Verifica"/>
      <sheetName val="Verifica"/>
      <sheetName val="Riconosciuto_Lea"/>
      <sheetName val="Lordo_Fascia"/>
      <sheetName val="Psichiatria"/>
      <sheetName val="TAB_PV_prod vs bdg"/>
      <sheetName val="Dialog5"/>
      <sheetName val="Title"/>
      <sheetName val="Contents"/>
      <sheetName val="Tab1"/>
      <sheetName val="Inputs"/>
      <sheetName val="Tab2"/>
      <sheetName val="Fixed P&amp;L"/>
      <sheetName val="Fixed market"/>
      <sheetName val="Fixed voice"/>
      <sheetName val="Fixed Internet"/>
      <sheetName val="Fixed costs"/>
      <sheetName val="Fixed capex"/>
      <sheetName val="Fixed scenarios"/>
      <sheetName val="Tab3"/>
      <sheetName val="Mobile P&amp;L"/>
      <sheetName val="Mobile market"/>
      <sheetName val="Mobile voice"/>
      <sheetName val="Mobile data and others"/>
      <sheetName val="Mobile ARPU"/>
      <sheetName val="Mobile costs"/>
      <sheetName val="Mobile capex"/>
      <sheetName val="Mobile scenarios"/>
      <sheetName val="Tab4"/>
      <sheetName val="Conso Rev and EBITDA"/>
      <sheetName val="Rev and Costs Upside"/>
      <sheetName val="P&amp;L to NI"/>
      <sheetName val="D&amp;A and provisions"/>
      <sheetName val="BS"/>
      <sheetName val="BS assumptions"/>
      <sheetName val="CF"/>
      <sheetName val="Debt Structure"/>
      <sheetName val="Taxes"/>
      <sheetName val="Tab5"/>
      <sheetName val="Disposals"/>
      <sheetName val="P&amp;L post disposals"/>
      <sheetName val="BS Assumptions Post Disposal"/>
      <sheetName val="BS Post Disposal"/>
      <sheetName val="Debt Structure Post Disposal"/>
      <sheetName val="CF Post Disposals"/>
      <sheetName val="Taxes Post Disposals"/>
      <sheetName val="Summary Cases"/>
      <sheetName val="Tab6"/>
      <sheetName val="Financial ratios"/>
      <sheetName val="Tab7"/>
      <sheetName val="Transaction Structure"/>
      <sheetName val="Debt Structure IRR"/>
      <sheetName val="IRR"/>
      <sheetName val="Tab8"/>
      <sheetName val="Valuation"/>
      <sheetName val="WACC"/>
      <sheetName val="DCFs"/>
      <sheetName val="Incumbent cocos"/>
      <sheetName val="Mobile cocos"/>
      <sheetName val="Altnets cocos"/>
      <sheetName val="TabA"/>
      <sheetName val="Fixed benchmarking"/>
      <sheetName val="Mobile benchmaring"/>
      <sheetName val="Group benchmaring"/>
      <sheetName val="Brokers"/>
      <sheetName val="BLANK"/>
      <sheetName val="Dialog1"/>
      <sheetName val="Module1"/>
      <sheetName val="Standard page"/>
      <sheetName val="Dati"/>
      <sheetName val="Tabella"/>
      <sheetName val="CE Vecchio modello su 5-3 mesi"/>
      <sheetName val="CE2008xASL"/>
      <sheetName val="CE old modello su 5-3 mesixASL"/>
      <sheetName val="CEnew_old_2008xASL"/>
      <sheetName val="1°2008_last "/>
      <sheetName val="1°2007"/>
      <sheetName val="31Maggio2008-bis"/>
      <sheetName val="2007"/>
      <sheetName val="sheet"/>
      <sheetName val="Personale_hp2_OK (noaup)"/>
      <sheetName val="TM_Riclassifica nuove strutture"/>
      <sheetName val="analisi rimanenze"/>
      <sheetName val="sopravvenienze passive"/>
      <sheetName val="COMPONENTI STRAORDINARIE"/>
      <sheetName val="Personale_NUOVE_OK"/>
      <sheetName val="Personale_VECCHIE"/>
      <sheetName val="TM_Analisi-nuove aziende"/>
      <sheetName val="Analisi-nuove aziende_OK"/>
      <sheetName val="Analisi-vecchie aziende"/>
      <sheetName val="1°2008"/>
      <sheetName val="2°2008"/>
      <sheetName val="3°2008"/>
      <sheetName val="4°2008"/>
      <sheetName val="2008"/>
      <sheetName val="1°2009"/>
      <sheetName val="2°2009"/>
      <sheetName val="3°2009"/>
      <sheetName val="4°2009"/>
      <sheetName val="Riclassifica nuove strutture"/>
      <sheetName val="INPUT-CE"/>
      <sheetName val="DGRC 256-08"/>
      <sheetName val="Rinnovi I TRIM 2008"/>
      <sheetName val="Mobilità attiva  I TRIM 2008"/>
      <sheetName val="Contributi"/>
      <sheetName val="CE IV Trimestre 2007"/>
      <sheetName val="Confronto con IV Trimestre 2007"/>
      <sheetName val="CE I TRimestre 2007"/>
      <sheetName val="Confronto con I Trimestre 2007"/>
      <sheetName val="Teste_2009"/>
      <sheetName val="Teste_2008"/>
      <sheetName val="Rilevazione"/>
      <sheetName val="Detta-spesa"/>
      <sheetName val="TAB_CONV"/>
      <sheetName val="FONDI"/>
      <sheetName val="Rinnovi_Contr"/>
      <sheetName val="Costi_CCNL"/>
      <sheetName val="Cat_Protette"/>
      <sheetName val="San_Raffaele"/>
      <sheetName val="118"/>
      <sheetName val="Dett_Altre"/>
      <sheetName val="NOTE"/>
      <sheetName val="Dett_Rimborsi"/>
      <sheetName val="Inappropriatezza"/>
      <sheetName val="Sheet1"/>
      <sheetName val="Chart Valore domanda"/>
      <sheetName val="Chart Valore domanda 2"/>
      <sheetName val="Chart Costo Livello"/>
      <sheetName val="Indicatori produz ricoveri"/>
      <sheetName val="Produzione ricoveri"/>
      <sheetName val="VP"/>
      <sheetName val="Main"/>
      <sheetName val="Main (2)"/>
      <sheetName val="Base_LA_2004"/>
      <sheetName val="Base_LA_2003"/>
      <sheetName val="CLASSIFICAZIONE_LA"/>
      <sheetName val="INDICATORI "/>
      <sheetName val="Pivot su CE"/>
      <sheetName val="Base_CE_2003"/>
      <sheetName val="CLASSIFICAZIONE CE"/>
      <sheetName val="Bench Nazionale procapite Chart"/>
      <sheetName val="Bench Nazionale procapite"/>
      <sheetName val="LA CONFRONTO REGIONI"/>
      <sheetName val="1 Analisi Saldi-Consolidati"/>
      <sheetName val="popolazioni"/>
      <sheetName val="Tab A 30 (2)"/>
      <sheetName val="Tab A 30"/>
      <sheetName val="Tab A 17"/>
      <sheetName val="Prospetto_1.1"/>
      <sheetName val="Prospetto_1.2_ASP AG"/>
      <sheetName val="Prospetto BdV - ASP AG (2)"/>
      <sheetName val="Sheet2"/>
      <sheetName val="Sheet3"/>
      <sheetName val="Analisi-nuove (4)"/>
      <sheetName val="Analisi-nuove aziende (2)"/>
      <sheetName val="Schema tipo"/>
      <sheetName val="CE Vecchio modello"/>
      <sheetName val="cons 2008"/>
      <sheetName val="2007 (cons)"/>
      <sheetName val="RS_progr_07_09"/>
      <sheetName val="Schemi riclassifica Nuovo CE"/>
      <sheetName val="Tabella Pers"/>
      <sheetName val="Tabella Rocc"/>
      <sheetName val="NEW"/>
      <sheetName val="OLD"/>
      <sheetName val="Quota capitaria + funzioni "/>
      <sheetName val="Consuntivo 2009"/>
      <sheetName val="I 2009"/>
      <sheetName val="Prev. 2010"/>
      <sheetName val="Proiezione I TRIM 2010"/>
      <sheetName val="I TRIM 2010"/>
      <sheetName val="999"/>
      <sheetName val="TESTE"/>
      <sheetName val="MOB EXTRA "/>
      <sheetName val="tetti 10"/>
      <sheetName val="screening"/>
      <sheetName val="insussist personale"/>
      <sheetName val="MMG"/>
      <sheetName val="FARMA"/>
      <sheetName val="MANUT"/>
      <sheetName val="CONS E COLL"/>
      <sheetName val="RSA"/>
      <sheetName val="Oneri Gestione"/>
      <sheetName val="altri ONERI DIV"/>
      <sheetName val="118_4°2009"/>
      <sheetName val="acn_ccnl"/>
      <sheetName val="Personale_hp2"/>
      <sheetName val="Quota capitariaold"/>
      <sheetName val="Carica attività"/>
      <sheetName val="Carica del"/>
      <sheetName val="Rapporto Attività_MAG 10"/>
      <sheetName val="Tassonomia filoni progettuali"/>
      <sheetName val="Rapporto Attività_NOV 09"/>
      <sheetName val="Rapporto Attività_DIC 09"/>
      <sheetName val="Rapporto Attività_GEN 10"/>
      <sheetName val="Rapporto Attività_FEB 10"/>
      <sheetName val="Rapporto Attività_MAR 10"/>
      <sheetName val="Rapporto Attività_GIU 10"/>
      <sheetName val="ONERI DIVERSI DI GESTIONE"/>
      <sheetName val="ALTRI BENI SANITARI"/>
      <sheetName val="PRODOTTI FARMACEUTICI"/>
      <sheetName val="ALTRI SERVIZI SANITARI"/>
      <sheetName val="TM_SEZIONE 1"/>
      <sheetName val="Copertina"/>
      <sheetName val="Par. 2.2"/>
      <sheetName val="Par. 3"/>
      <sheetName val="ESEMPI------&gt;"/>
      <sheetName val="Par. 4.1"/>
      <sheetName val="Par. 5.1"/>
      <sheetName val="Par.6 "/>
      <sheetName val="Manovra es. 1 - Impatto"/>
      <sheetName val="Manovra es. 1 - Elaborazione"/>
      <sheetName val="Manovra es. 2 - Impatto"/>
      <sheetName val="Manovra es. 2 - Elaborazione"/>
      <sheetName val="Manovra es. 3 - Impatto"/>
      <sheetName val="Manovra es. 3 - Elaborazione"/>
      <sheetName val="All.1 Quadro ten_prog 2010_2012"/>
      <sheetName val="All.3"/>
      <sheetName val="CE TEND_PROGR"/>
      <sheetName val="ASSEGNAZIONE 2010 "/>
      <sheetName val="schema ADDUCE"/>
      <sheetName val="stima IV CE"/>
      <sheetName val="tot adduce "/>
      <sheetName val="AGGREGATI del trim"/>
      <sheetName val="aggregati della stima"/>
      <sheetName val="confronto trim precedenti"/>
      <sheetName val="TM_Proiezioni costi esterni"/>
      <sheetName val="TM_RE"/>
      <sheetName val="TM_Riepilogo Stima a finire"/>
      <sheetName val="TM_Quote vincolate"/>
      <sheetName val="Schema_1°_2010 "/>
      <sheetName val="Quote vincolate"/>
      <sheetName val="TM_Schema 3° trim 09"/>
      <sheetName val="TM_RIAB_ex art 26"/>
      <sheetName val="Quadratura costi esterni"/>
      <sheetName val="Modello_mobilità_4°09"/>
      <sheetName val="Prodotti Farma e Emoderivat2010"/>
      <sheetName val="Schema MEF Tabelle dettagli "/>
      <sheetName val="Schema MEF Tabelle dettagli"/>
      <sheetName val="TM_Quadratura 000 - fix"/>
      <sheetName val="RIA_ex art_26"/>
      <sheetName val="TM_Quadratura 000 - fix-in proi"/>
      <sheetName val="TM_Quadratura costi esterni"/>
      <sheetName val="TM_SCOSTAMENTI_NUOVE"/>
      <sheetName val="Schema 1°2010-Nuove Aziende "/>
      <sheetName val="Schema 4°2009-Nuove Aziende"/>
      <sheetName val="Schema 2008-Nuove Aziende"/>
      <sheetName val="Quadratura 000 (old)"/>
      <sheetName val="Quadratura 000"/>
      <sheetName val="RE"/>
      <sheetName val="Proiezione 1°2010"/>
      <sheetName val="SCOSTAMENTI_NUOVE"/>
      <sheetName val="RINNOVI CONTRATTUALI 2009"/>
      <sheetName val="RINNOVI CONTRATTUALI 2010"/>
      <sheetName val="Consuntivo 2009 25 giu"/>
      <sheetName val="New aziende"/>
      <sheetName val="New_CE___Riepilogo_in_riga_con_"/>
      <sheetName val="B02435 IND DE MARIA"/>
      <sheetName val="costo del personale (2)"/>
      <sheetName val="costo del personale"/>
      <sheetName val="SPECIALISTICA_2010 (3)"/>
      <sheetName val="OSPEDALIERA_2010"/>
      <sheetName val="Prodotti Farma e Emoderivati"/>
      <sheetName val="Schema MEF Tabelle dettagli (2)"/>
      <sheetName val="FARMACEUTICA CONVENZ"/>
      <sheetName val="Accantonamenti "/>
      <sheetName val="_TM_sintex"/>
      <sheetName val="sintex 1"/>
      <sheetName val="sintex 2"/>
      <sheetName val="C09CA"/>
      <sheetName val="C10AA"/>
      <sheetName val="A02BC"/>
      <sheetName val="N06AB"/>
      <sheetName val="C09A + C09C"/>
      <sheetName val="C09B + C09D"/>
      <sheetName val="A02BC."/>
      <sheetName val="AIFA A02B"/>
      <sheetName val="base"/>
      <sheetName val="base mensile 2009"/>
      <sheetName val="Totale Aziende"/>
      <sheetName val="101_OK"/>
      <sheetName val="2° trim 2009_101"/>
      <sheetName val="102_OK"/>
      <sheetName val="2° trim 2009_102"/>
      <sheetName val="103_OK"/>
      <sheetName val="2° trim 2009_103"/>
      <sheetName val="104_OK"/>
      <sheetName val="2° trim 2009_104"/>
      <sheetName val="TM_105 ok"/>
      <sheetName val="105_OK"/>
      <sheetName val="2° trim 2009_105"/>
      <sheetName val="106_OK"/>
      <sheetName val="2° trim 2009_106"/>
      <sheetName val="107"/>
      <sheetName val="2° trim 2009_107"/>
      <sheetName val="108_OK"/>
      <sheetName val="2° trim 2009_108"/>
      <sheetName val="109_OK"/>
      <sheetName val="2° trim 2009_109"/>
      <sheetName val="901_OK"/>
      <sheetName val="2° trim 2009_901"/>
      <sheetName val="902_OK"/>
      <sheetName val="2° trim 2009_902"/>
      <sheetName val="903_ OK"/>
      <sheetName val="2° trim 2009_903"/>
      <sheetName val="904_OK"/>
      <sheetName val="2° trim 2009_904"/>
      <sheetName val="905_OK"/>
      <sheetName val="2° trim 2009_905"/>
      <sheetName val="906_OK"/>
      <sheetName val="2° trim 2009_906"/>
      <sheetName val="907_OK"/>
      <sheetName val="2° trim 2009_907"/>
      <sheetName val="908_OK"/>
      <sheetName val="2° trim 2009_908"/>
      <sheetName val="909_OK"/>
      <sheetName val="2° trim 2009_909"/>
      <sheetName val="910"/>
      <sheetName val="2°trim 2009_910"/>
      <sheetName val="911_OK"/>
      <sheetName val="2° trim 2009_911"/>
      <sheetName val="912_OK"/>
      <sheetName val="2° trim 2009_912"/>
      <sheetName val="913_OK"/>
      <sheetName val="2° trim 2009_913"/>
      <sheetName val="914_OK "/>
      <sheetName val="2° trim 2009_914"/>
      <sheetName val="915 OK"/>
      <sheetName val="1° trim 2009_915"/>
      <sheetName val="916 OK"/>
      <sheetName val="2° trim 2009_916"/>
      <sheetName val="917 OK"/>
      <sheetName val="1° trim 2009_917"/>
      <sheetName val="920 OK"/>
      <sheetName val="2° trim 2009_920"/>
      <sheetName val="930 OK"/>
      <sheetName val="2° trim 2009_930"/>
      <sheetName val="940 OK"/>
      <sheetName val="2° trim 2009_940"/>
      <sheetName val="960 ok"/>
      <sheetName val="1° trim 2009_960"/>
      <sheetName val="Prev 2009"/>
      <sheetName val="Pre-consuntivo 07"/>
      <sheetName val="ass psich"/>
      <sheetName val="Assist socio san"/>
      <sheetName val="termale"/>
      <sheetName val="TRASPORTI SANITARI"/>
      <sheetName val="Convenzione"/>
      <sheetName val="SUMAI"/>
      <sheetName val="AMB"/>
      <sheetName val="Ospedaliera"/>
      <sheetName val="INTEGRAT E PROTES"/>
      <sheetName val="Prospetto_pag1"/>
      <sheetName val="Prospetto_pag2"/>
      <sheetName val="Free Cash Flow"/>
      <sheetName val="Conto economico"/>
      <sheetName val="Menù"/>
      <sheetName val="app"/>
      <sheetName val="903_ 8K"/>
      <sheetName val="903_ øM"/>
      <sheetName val="903_ _x0008_Q"/>
      <sheetName val="903_ ¨K"/>
      <sheetName val="Cespiti c.g. per anno"/>
      <sheetName val="Cespiti registro da S.I.A."/>
      <sheetName val="Sterilizzazione anno 2000"/>
      <sheetName val="Sterilizzazione per nota integr"/>
      <sheetName val="Sterilizzazione"/>
      <sheetName val="Software"/>
      <sheetName val="Man. stra.  Impianti e macchin."/>
      <sheetName val="Attrez. sanit- Computer"/>
      <sheetName val="Automezzi e ambulanze"/>
      <sheetName val="Mobili ed arredi sanitari"/>
      <sheetName val="Macchine d'ufficio-attrez. gen."/>
      <sheetName val="Totali cespiti2000"/>
      <sheetName val="STATO PATRIMONIALE "/>
      <sheetName val="ECONOMICO"/>
      <sheetName val="Mutui"/>
      <sheetName val="Dati per nota integrativa"/>
      <sheetName val="Rettifica dati c.generale"/>
      <sheetName val="Apparec. elettromedicali"/>
      <sheetName val="cespisti dismessi"/>
      <sheetName val="Crediti aditi per via legale"/>
      <sheetName val="elenco gare"/>
      <sheetName val="STATO PATRIMONIALE IN EURO"/>
      <sheetName val="ECONOMICO in Euro"/>
      <sheetName val="progetti 2009"/>
      <sheetName val="Progetti DG"/>
      <sheetName val="Contabilizzazione risconto"/>
      <sheetName val="Dati per ni"/>
      <sheetName val="Dettaglio Utilizzi 2009"/>
      <sheetName val="Acquisto cespiti da progetto"/>
      <sheetName val="21 piano sangue"/>
      <sheetName val="31 dieci decimi"/>
      <sheetName val="32 adhd"/>
      <sheetName val="33 tromboembolismo"/>
      <sheetName val="41 donazione organi"/>
      <sheetName val="42 TCS"/>
      <sheetName val="46 Fondazione BN"/>
      <sheetName val="47 Impianti cocleari"/>
      <sheetName val="48 Basco 2009"/>
      <sheetName val="54 Fondaz BNap"/>
      <sheetName val="risconti 2008 da progetti finan"/>
      <sheetName val="Costi rinnovi II trim_ 2008"/>
      <sheetName val="Allegato Mobilità e Farmaci"/>
      <sheetName val="A01020-A01075"/>
      <sheetName val="Bilancio di verifica "/>
      <sheetName val="Modello di rilevazione ce"/>
      <sheetName val="Rilevazione comparaz 2004 2005"/>
      <sheetName val="Rilev comp previsionale e trim"/>
      <sheetName val="Rilev comp bilan 2006 III trim"/>
      <sheetName val="Calcoli costi rinnovi e incent"/>
      <sheetName val="Assegnazione 2007"/>
      <sheetName val="Ulteriori elaborazioni per rela"/>
      <sheetName val="Costi rinnovi III trim_ 2007"/>
      <sheetName val="Costi personale con formule"/>
      <sheetName val="DGRC 1843_iiI TRIM_ 07"/>
      <sheetName val="Fondi contrattuali old"/>
      <sheetName val="Fondi contrattuali new"/>
      <sheetName val="Progetti vincolati"/>
      <sheetName val="Contratti manut attrez"/>
      <sheetName val="ici"/>
      <sheetName val="valore"/>
      <sheetName val="categoria"/>
      <sheetName val="contratto"/>
      <sheetName val="residenza"/>
      <sheetName val="CATASTO"/>
      <sheetName val="Ordinato 1"/>
      <sheetName val="Prev 2005-2008"/>
      <sheetName val="Prev 2005"/>
      <sheetName val="cassa05 tot"/>
      <sheetName val="IRAP 2007"/>
      <sheetName val="IRAP 2008"/>
      <sheetName val="IRAP 2009"/>
      <sheetName val="FF 2006 "/>
      <sheetName val="FF 2007"/>
      <sheetName val="FF 2008"/>
      <sheetName val="FF 2009"/>
      <sheetName val="Anticipazioni 2007"/>
      <sheetName val="Anticipazioni 2008"/>
      <sheetName val="Anticipazioni 2009"/>
      <sheetName val="Indice"/>
      <sheetName val="Dati comuni"/>
      <sheetName val="Sintetico previsionale"/>
      <sheetName val="8  input c Eco pluriennale"/>
      <sheetName val="a ECON prev schema regionale "/>
      <sheetName val="b stato patrimoniale"/>
      <sheetName val="c Pluriennale economico D"/>
      <sheetName val="d Piano lavori"/>
      <sheetName val="d piano attrezzature sanitarie"/>
      <sheetName val="1 ECON prev schema ministeriale"/>
      <sheetName val="2 conto economico con 2008"/>
      <sheetName val="3 Budget finanziario"/>
      <sheetName val="4 modello CE nuovo"/>
      <sheetName val="5 modello CE nuovo 10 12"/>
      <sheetName val="6 modello CE confr 2008 e 2009"/>
      <sheetName val="7 Modello di rilevazione compa"/>
      <sheetName val="9 budget investimenti 2010"/>
      <sheetName val="10 Conto economico di cassa"/>
      <sheetName val="11 c eco ar ges "/>
      <sheetName val="Conto Economico reg 10"/>
      <sheetName val="Conto Economico reg11"/>
      <sheetName val="Conto Economico reg12"/>
      <sheetName val="Quadratura 2010"/>
      <sheetName val="Obiettivi regione 2010"/>
      <sheetName val="Dati per relazione"/>
      <sheetName val="c eco ar ges  calcolo"/>
      <sheetName val="quadratura modelli"/>
      <sheetName val="STP-2008 modello regionale"/>
      <sheetName val="ex Modello di rilevazione plur"/>
      <sheetName val="EX Modello di rilevazione sis "/>
      <sheetName val="EX SYS con 256 2008"/>
      <sheetName val="Obiettivi regione"/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Convenzioni"/>
      <sheetName val="Convenzioni con manovra"/>
      <sheetName val="Personale Igop"/>
      <sheetName val="carsica igop"/>
      <sheetName val="SISAC"/>
      <sheetName val="Quadro programmatico 19-9-2005"/>
      <sheetName val="differenza DPEF 2006-2009"/>
      <sheetName val="Igop contratto 2004-2005"/>
      <sheetName val="CCNL 2004-2005"/>
      <sheetName val="Quadro Programmatico 27-7"/>
      <sheetName val="TM_Report1"/>
      <sheetName val="Mod SP 2012 consol vers 1"/>
      <sheetName val="Immobilizzazioni_dettaglio"/>
      <sheetName val="Immobilizzazioni_macro voci"/>
      <sheetName val="Rimanenze"/>
      <sheetName val="Crediti vs altri_erario"/>
      <sheetName val="Cassa"/>
      <sheetName val="Debebiti vs fornitori_altri"/>
      <sheetName val="DATABASE"/>
      <sheetName val="IMPUT PER CE"/>
      <sheetName val="CE"/>
      <sheetName val="CE_MIN"/>
      <sheetName val="SIT AL 30 sett. 2012_MEF"/>
      <sheetName val="SIT AL 31 dicembre 2012"/>
      <sheetName val="SIT al 31 dicembre 2013"/>
      <sheetName val="Dett. spese e entr_All Salerno"/>
      <sheetName val="EROGATO IMPOSTE"/>
      <sheetName val="manovre"/>
      <sheetName val="preventivo 2013"/>
      <sheetName val="_TM_RIEP_NEW"/>
      <sheetName val="_TM_Foglio2"/>
      <sheetName val="costo"/>
      <sheetName val="ricostr debito maugeri Ghidelli"/>
      <sheetName val="Debiti da reiscrivere"/>
      <sheetName val="castle al 15.11.2013"/>
      <sheetName val="Stanziamento 2009"/>
      <sheetName val="TABELLA A"/>
      <sheetName val="TABELLA B"/>
      <sheetName val="TABELLA C"/>
      <sheetName val="parametri progr"/>
      <sheetName val="QUADRO SINOTTICO"/>
      <sheetName val="QUADRO GENER"/>
      <sheetName val="STATO TRANSAZ E CERTIF"/>
      <sheetName val="TEMPI LAV - IMPORTI"/>
      <sheetName val="TEMPI LAV - GG"/>
      <sheetName val="RIPARTO X ACCORDO"/>
      <sheetName val="PAGAMENTI x accordo"/>
      <sheetName val="Riepilogo ASL NA 1"/>
      <sheetName val="Riepilogo ASL NA 1 (DA SITO SOR"/>
      <sheetName val="Tabella Pivot"/>
      <sheetName val="Query access_Asl napoli 1 "/>
      <sheetName val="RIEPILOGO PER PROT"/>
      <sheetName val="RIEPILOGO per AA.SS."/>
      <sheetName val="ASL AV"/>
      <sheetName val="ASL BN"/>
      <sheetName val="ASL CE"/>
      <sheetName val="ASL NA 1"/>
      <sheetName val="ASL NA 2"/>
      <sheetName val="ASL NA 3"/>
      <sheetName val="ASL SA"/>
      <sheetName val="AO CARDARELLI"/>
      <sheetName val="AO SANTOBONO"/>
      <sheetName val="AO DEI COLLI"/>
      <sheetName val="AOU RUGGI"/>
      <sheetName val="AO MOSCATI"/>
      <sheetName val="AO RUMMO"/>
      <sheetName val="AO SAN SEBASTIANO"/>
      <sheetName val="AOU SUN"/>
      <sheetName val="AOU FEDERICO II"/>
      <sheetName val="IRCCS PASCALE"/>
      <sheetName val="stanziamento12 dopo rt8.11.2012"/>
      <sheetName val="per Giancarlo_Adele"/>
      <sheetName val="Crediti Sanità vs. Regione"/>
      <sheetName val="ESTR A3 POST SALERNO 10022014_"/>
      <sheetName val="fdi da trasferire escl manovre"/>
      <sheetName val="Allegato 1 DD 45_2013"/>
      <sheetName val="Stima incassi manovra"/>
      <sheetName val="MANOVRE FISCALI"/>
      <sheetName val="dettaglio residui passivi"/>
      <sheetName val="Dett Res pass al 14_06_14"/>
      <sheetName val="ana"/>
      <sheetName val="Entrata"/>
      <sheetName val="SPESA"/>
      <sheetName val="Prospetto Riepilogo"/>
      <sheetName val="CE_consolidato"/>
      <sheetName val="Entrate Indistinto"/>
      <sheetName val="Spesa Indistinto"/>
      <sheetName val="Entrate  Vincolati"/>
      <sheetName val="Spesa Vincolati"/>
      <sheetName val="Ricostr pag. 2014_TS"/>
      <sheetName val="Ricon TS_Emesso"/>
      <sheetName val="imput"/>
      <sheetName val="Delibere1"/>
      <sheetName val="Delibere2"/>
      <sheetName val="Riepilogo1"/>
      <sheetName val="Servizi 116-208"/>
      <sheetName val="Servizi 209-216"/>
      <sheetName val="Servizi 217-224"/>
      <sheetName val="Servizi 225-233"/>
      <sheetName val="Servizi Totale"/>
      <sheetName val="Degenza 301-308"/>
      <sheetName val="Degenza 309-316"/>
      <sheetName val="Degenza 317-324"/>
      <sheetName val="Degenza 325-332"/>
      <sheetName val="Degenza 333-340"/>
      <sheetName val="Degenza 341-348"/>
      <sheetName val="Degenza 349-356"/>
      <sheetName val="Degenza 357-364"/>
      <sheetName val="Degenza Totale"/>
      <sheetName val="Totale Trasferime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  <sheetName val="tabella 1"/>
      <sheetName val="tabella 2"/>
      <sheetName val="tabella 3"/>
      <sheetName val="codifica"/>
      <sheetName val="tabella rettifiche"/>
      <sheetName val="attivo"/>
      <sheetName val="passivo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Indice Delibera"/>
      <sheetName val="Indice CE"/>
      <sheetName val="Indice SP"/>
      <sheetName val="Indice budget generale"/>
      <sheetName val="Modello CE base per SP"/>
      <sheetName val="Modello CE ministeriale"/>
      <sheetName val="Scritture di competenza 2007"/>
      <sheetName val="quote amm.to"/>
      <sheetName val="note compilazione"/>
      <sheetName val="Stato Patrimoniale"/>
      <sheetName val="Budget Patrimoniale"/>
      <sheetName val="Budget finanziario"/>
      <sheetName val="Sintesi SP"/>
      <sheetName val="Regole e scritture per SP"/>
      <sheetName val="Sintesi CE"/>
      <sheetName val="Modello SP"/>
      <sheetName val="nuovo modello SP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  <sheetName val="CHK_MODELLO1"/>
      <sheetName val="TABELLE_ENTRATA1"/>
      <sheetName val="TAB_POPOLAZIONE_(2)1"/>
      <sheetName val="TAB_POPOLAZIONE1"/>
      <sheetName val="TAB_POPOLAZIONE_(valentini)1"/>
      <sheetName val="TABELLE_CALCOLO1"/>
      <sheetName val="MODELLO_(%)1"/>
      <sheetName val="Best_moves_(appoggio)1"/>
      <sheetName val="Non_autosuff_tedesca_(appoggio1"/>
      <sheetName val="APPROPRIATEZZA_(appoggio)1"/>
      <sheetName val="PESI_POP_TOSCANA_(appoggio)1"/>
      <sheetName val="Disabilità_(appoggio)1"/>
      <sheetName val="popolazione_ISTAT_(appoggio)1"/>
      <sheetName val="Pop_Trentina_(appoggio)1"/>
      <sheetName val="Costi_del_personale1"/>
      <sheetName val="Pesi_farmaceutica_(appoggio)1"/>
      <sheetName val="Pesi_specialistica_(appoggio)1"/>
      <sheetName val="POPOLAZIONE_(backup)1"/>
      <sheetName val="RIPARTO_20041"/>
      <sheetName val="Prospetto_pag1+PROD"/>
      <sheetName val="Multipli"/>
      <sheetName val="Bloomberg"/>
      <sheetName val="Exchange rates"/>
      <sheetName val="Estimates"/>
      <sheetName val="Comparables"/>
      <sheetName val="Legenda"/>
      <sheetName val="Des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Servizi_e_Altro"/>
      <sheetName val="CQRC"/>
      <sheetName val="RINNOVI CONTRATTUALI"/>
      <sheetName val="TETTO"/>
      <sheetName val="AD02_ASSEGNI NUCLEO FAMILIARE"/>
      <sheetName val="QUALIFICHE"/>
      <sheetName val="D_1.2"/>
      <sheetName val="elench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>
        <row r="4">
          <cell r="A4">
            <v>201</v>
          </cell>
        </row>
      </sheetData>
      <sheetData sheetId="112"/>
      <sheetData sheetId="113"/>
      <sheetData sheetId="114">
        <row r="4">
          <cell r="A4">
            <v>201</v>
          </cell>
        </row>
      </sheetData>
      <sheetData sheetId="115"/>
      <sheetData sheetId="116"/>
      <sheetData sheetId="117"/>
      <sheetData sheetId="118"/>
      <sheetData sheetId="119"/>
      <sheetData sheetId="120">
        <row r="2">
          <cell r="C2" t="str">
            <v>CODICE</v>
          </cell>
        </row>
      </sheetData>
      <sheetData sheetId="121">
        <row r="2">
          <cell r="C2" t="str">
            <v>CODICE</v>
          </cell>
        </row>
      </sheetData>
      <sheetData sheetId="122">
        <row r="1">
          <cell r="A1" t="str">
            <v>AZIENDA:</v>
          </cell>
        </row>
      </sheetData>
      <sheetData sheetId="123">
        <row r="1">
          <cell r="A1" t="str">
            <v>AZIENDA:</v>
          </cell>
        </row>
      </sheetData>
      <sheetData sheetId="124">
        <row r="1">
          <cell r="A1" t="str">
            <v>Avellino</v>
          </cell>
        </row>
      </sheetData>
      <sheetData sheetId="125" refreshError="1"/>
      <sheetData sheetId="126">
        <row r="2">
          <cell r="C2" t="str">
            <v>CODICE</v>
          </cell>
        </row>
      </sheetData>
      <sheetData sheetId="127">
        <row r="2">
          <cell r="C2" t="str">
            <v>CODICE</v>
          </cell>
        </row>
      </sheetData>
      <sheetData sheetId="128">
        <row r="2">
          <cell r="C2" t="str">
            <v>CODICE</v>
          </cell>
        </row>
      </sheetData>
      <sheetData sheetId="129">
        <row r="2">
          <cell r="C2" t="str">
            <v>CODICE</v>
          </cell>
        </row>
      </sheetData>
      <sheetData sheetId="130">
        <row r="2">
          <cell r="C2" t="str">
            <v>CODICE</v>
          </cell>
        </row>
      </sheetData>
      <sheetData sheetId="131">
        <row r="2">
          <cell r="C2" t="str">
            <v>CODICE</v>
          </cell>
        </row>
      </sheetData>
      <sheetData sheetId="132">
        <row r="2">
          <cell r="A2" t="str">
            <v>Abitazioni di tipo signorile</v>
          </cell>
        </row>
      </sheetData>
      <sheetData sheetId="133">
        <row r="1">
          <cell r="A1" t="str">
            <v>AZIENDA:</v>
          </cell>
        </row>
      </sheetData>
      <sheetData sheetId="134">
        <row r="1">
          <cell r="A1" t="str">
            <v>Avellino</v>
          </cell>
        </row>
      </sheetData>
      <sheetData sheetId="135">
        <row r="2">
          <cell r="A2" t="str">
            <v>Abitazioni di tipo signorile</v>
          </cell>
        </row>
      </sheetData>
      <sheetData sheetId="136">
        <row r="2">
          <cell r="A2" t="str">
            <v>Abitazioni di tipo signorile</v>
          </cell>
        </row>
      </sheetData>
      <sheetData sheetId="137">
        <row r="2">
          <cell r="C2" t="str">
            <v>CODICE</v>
          </cell>
        </row>
      </sheetData>
      <sheetData sheetId="138" refreshError="1"/>
      <sheetData sheetId="139">
        <row r="1">
          <cell r="A1" t="str">
            <v>Avellino</v>
          </cell>
        </row>
      </sheetData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>
        <row r="8">
          <cell r="C8">
            <v>1500000000</v>
          </cell>
        </row>
      </sheetData>
      <sheetData sheetId="189">
        <row r="4">
          <cell r="A4">
            <v>201</v>
          </cell>
        </row>
      </sheetData>
      <sheetData sheetId="190">
        <row r="2">
          <cell r="C2" t="str">
            <v>CODICE</v>
          </cell>
        </row>
      </sheetData>
      <sheetData sheetId="191">
        <row r="3">
          <cell r="I3">
            <v>153</v>
          </cell>
        </row>
      </sheetData>
      <sheetData sheetId="192">
        <row r="5">
          <cell r="B5">
            <v>4565677.4227499999</v>
          </cell>
        </row>
      </sheetData>
      <sheetData sheetId="193"/>
      <sheetData sheetId="194">
        <row r="7">
          <cell r="L7">
            <v>4.3999999999999997E-2</v>
          </cell>
        </row>
      </sheetData>
      <sheetData sheetId="195">
        <row r="7">
          <cell r="L7">
            <v>4.3999999999999997E-2</v>
          </cell>
        </row>
      </sheetData>
      <sheetData sheetId="196"/>
      <sheetData sheetId="197">
        <row r="21">
          <cell r="I21" t="str">
            <v>160-101</v>
          </cell>
        </row>
      </sheetData>
      <sheetData sheetId="198">
        <row r="21">
          <cell r="I21" t="str">
            <v>160-101</v>
          </cell>
        </row>
      </sheetData>
      <sheetData sheetId="199">
        <row r="21">
          <cell r="I21" t="str">
            <v>160-101</v>
          </cell>
        </row>
      </sheetData>
      <sheetData sheetId="200">
        <row r="21">
          <cell r="I21" t="str">
            <v>160-101</v>
          </cell>
        </row>
      </sheetData>
      <sheetData sheetId="201">
        <row r="7">
          <cell r="L7">
            <v>4.3999999999999997E-2</v>
          </cell>
        </row>
      </sheetData>
      <sheetData sheetId="202">
        <row r="7">
          <cell r="L7">
            <v>4.3999999999999997E-2</v>
          </cell>
        </row>
      </sheetData>
      <sheetData sheetId="203">
        <row r="7">
          <cell r="L7">
            <v>4.3999999999999997E-2</v>
          </cell>
        </row>
      </sheetData>
      <sheetData sheetId="204">
        <row r="7">
          <cell r="L7">
            <v>4.3999999999999997E-2</v>
          </cell>
        </row>
      </sheetData>
      <sheetData sheetId="205">
        <row r="7">
          <cell r="L7">
            <v>4.3999999999999997E-2</v>
          </cell>
        </row>
      </sheetData>
      <sheetData sheetId="206">
        <row r="4">
          <cell r="A4" t="str">
            <v>-</v>
          </cell>
        </row>
      </sheetData>
      <sheetData sheetId="207">
        <row r="7">
          <cell r="L7">
            <v>4.3999999999999997E-2</v>
          </cell>
        </row>
      </sheetData>
      <sheetData sheetId="208"/>
      <sheetData sheetId="209"/>
      <sheetData sheetId="210"/>
      <sheetData sheetId="211"/>
      <sheetData sheetId="212"/>
      <sheetData sheetId="213">
        <row r="4">
          <cell r="A4" t="str">
            <v>-</v>
          </cell>
        </row>
      </sheetData>
      <sheetData sheetId="214"/>
      <sheetData sheetId="215"/>
      <sheetData sheetId="216"/>
      <sheetData sheetId="217"/>
      <sheetData sheetId="218">
        <row r="3">
          <cell r="I3">
            <v>153</v>
          </cell>
        </row>
      </sheetData>
      <sheetData sheetId="219">
        <row r="3">
          <cell r="I3">
            <v>153</v>
          </cell>
        </row>
      </sheetData>
      <sheetData sheetId="220">
        <row r="4">
          <cell r="A4">
            <v>201</v>
          </cell>
        </row>
      </sheetData>
      <sheetData sheetId="221">
        <row r="1">
          <cell r="A1" t="str">
            <v>Codice USL/Azienda</v>
          </cell>
        </row>
      </sheetData>
      <sheetData sheetId="222"/>
      <sheetData sheetId="223">
        <row r="4">
          <cell r="A4" t="str">
            <v>-</v>
          </cell>
        </row>
      </sheetData>
      <sheetData sheetId="224">
        <row r="4">
          <cell r="A4" t="str">
            <v>-</v>
          </cell>
        </row>
      </sheetData>
      <sheetData sheetId="225">
        <row r="4">
          <cell r="A4" t="str">
            <v>-</v>
          </cell>
        </row>
      </sheetData>
      <sheetData sheetId="226">
        <row r="4">
          <cell r="A4" t="str">
            <v>-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>
        <row r="4">
          <cell r="A4" t="str">
            <v>-</v>
          </cell>
        </row>
      </sheetData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>
        <row r="3">
          <cell r="I3">
            <v>153</v>
          </cell>
        </row>
      </sheetData>
      <sheetData sheetId="283">
        <row r="3">
          <cell r="I3">
            <v>153</v>
          </cell>
        </row>
      </sheetData>
      <sheetData sheetId="284">
        <row r="4">
          <cell r="A4">
            <v>201</v>
          </cell>
        </row>
      </sheetData>
      <sheetData sheetId="285">
        <row r="1">
          <cell r="A1" t="str">
            <v>Codice USL/Azienda</v>
          </cell>
        </row>
      </sheetData>
      <sheetData sheetId="286">
        <row r="1">
          <cell r="A1" t="str">
            <v>Codice USL/Azienda</v>
          </cell>
        </row>
      </sheetData>
      <sheetData sheetId="287">
        <row r="4">
          <cell r="A4" t="str">
            <v>-</v>
          </cell>
        </row>
      </sheetData>
      <sheetData sheetId="288">
        <row r="4">
          <cell r="A4" t="str">
            <v>-</v>
          </cell>
        </row>
      </sheetData>
      <sheetData sheetId="289">
        <row r="4">
          <cell r="A4" t="str">
            <v>-</v>
          </cell>
        </row>
      </sheetData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 refreshError="1"/>
      <sheetData sheetId="469"/>
      <sheetData sheetId="470">
        <row r="8">
          <cell r="C8">
            <v>1500000000</v>
          </cell>
        </row>
      </sheetData>
      <sheetData sheetId="471"/>
      <sheetData sheetId="472">
        <row r="2">
          <cell r="C2" t="str">
            <v>CODICE</v>
          </cell>
        </row>
      </sheetData>
      <sheetData sheetId="473"/>
      <sheetData sheetId="474"/>
      <sheetData sheetId="475"/>
      <sheetData sheetId="476">
        <row r="5">
          <cell r="B5">
            <v>4565677.4227499999</v>
          </cell>
        </row>
      </sheetData>
      <sheetData sheetId="477">
        <row r="5">
          <cell r="A5" t="str">
            <v>PIEMONTE</v>
          </cell>
        </row>
      </sheetData>
      <sheetData sheetId="478">
        <row r="10">
          <cell r="D10" t="str">
            <v>Costi d'impianto e di ampliamento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>
        <row r="1">
          <cell r="A1" t="str">
            <v>AZIENDA:</v>
          </cell>
        </row>
      </sheetData>
      <sheetData sheetId="582">
        <row r="1">
          <cell r="A1" t="str">
            <v>AZIENDA:</v>
          </cell>
        </row>
      </sheetData>
      <sheetData sheetId="583">
        <row r="1">
          <cell r="A1" t="str">
            <v>AZIENDA:</v>
          </cell>
        </row>
      </sheetData>
      <sheetData sheetId="584">
        <row r="1">
          <cell r="A1" t="str">
            <v>AZIENDA:</v>
          </cell>
        </row>
      </sheetData>
      <sheetData sheetId="585">
        <row r="1">
          <cell r="A1" t="str">
            <v>AZIENDA:</v>
          </cell>
        </row>
      </sheetData>
      <sheetData sheetId="586">
        <row r="1">
          <cell r="A1" t="str">
            <v>AZIENDA:</v>
          </cell>
        </row>
      </sheetData>
      <sheetData sheetId="587">
        <row r="1">
          <cell r="A1" t="str">
            <v>AZIENDA:</v>
          </cell>
        </row>
      </sheetData>
      <sheetData sheetId="588">
        <row r="1">
          <cell r="A1" t="str">
            <v>AZIENDA:</v>
          </cell>
        </row>
      </sheetData>
      <sheetData sheetId="589">
        <row r="1">
          <cell r="A1" t="str">
            <v>AZIENDA:</v>
          </cell>
        </row>
      </sheetData>
      <sheetData sheetId="590">
        <row r="1">
          <cell r="A1" t="str">
            <v>AZIENDA:</v>
          </cell>
        </row>
      </sheetData>
      <sheetData sheetId="591">
        <row r="1">
          <cell r="A1" t="str">
            <v>AZIENDA:</v>
          </cell>
        </row>
      </sheetData>
      <sheetData sheetId="592">
        <row r="1">
          <cell r="A1" t="str">
            <v>AZIENDA:</v>
          </cell>
        </row>
      </sheetData>
      <sheetData sheetId="593">
        <row r="1">
          <cell r="A1" t="str">
            <v>AZIENDA:</v>
          </cell>
        </row>
      </sheetData>
      <sheetData sheetId="594">
        <row r="1">
          <cell r="A1" t="str">
            <v>AZIENDA:</v>
          </cell>
        </row>
      </sheetData>
      <sheetData sheetId="595">
        <row r="1">
          <cell r="A1" t="str">
            <v>AZIENDA:</v>
          </cell>
        </row>
      </sheetData>
      <sheetData sheetId="596">
        <row r="1">
          <cell r="A1" t="str">
            <v>AZIENDA:</v>
          </cell>
        </row>
      </sheetData>
      <sheetData sheetId="597">
        <row r="1">
          <cell r="A1" t="str">
            <v>AZIENDA:</v>
          </cell>
        </row>
      </sheetData>
      <sheetData sheetId="598">
        <row r="1">
          <cell r="A1" t="str">
            <v>AZIENDA:</v>
          </cell>
        </row>
      </sheetData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>
        <row r="8">
          <cell r="C8">
            <v>1500000000</v>
          </cell>
        </row>
      </sheetData>
      <sheetData sheetId="627">
        <row r="8">
          <cell r="C8">
            <v>1500000000</v>
          </cell>
        </row>
      </sheetData>
      <sheetData sheetId="628">
        <row r="1">
          <cell r="A1" t="str">
            <v>Codice USL/Azienda</v>
          </cell>
        </row>
      </sheetData>
      <sheetData sheetId="629">
        <row r="1">
          <cell r="A1" t="str">
            <v>Codice USL/Azienda</v>
          </cell>
        </row>
      </sheetData>
      <sheetData sheetId="630">
        <row r="1">
          <cell r="A1" t="str">
            <v>Avellino</v>
          </cell>
        </row>
      </sheetData>
      <sheetData sheetId="631">
        <row r="1">
          <cell r="A1" t="str">
            <v>Avellino</v>
          </cell>
        </row>
      </sheetData>
      <sheetData sheetId="632">
        <row r="1">
          <cell r="A1" t="str">
            <v>Avellino</v>
          </cell>
        </row>
      </sheetData>
      <sheetData sheetId="633">
        <row r="2">
          <cell r="A2" t="str">
            <v>Abitazioni di tipo signorile</v>
          </cell>
        </row>
      </sheetData>
      <sheetData sheetId="634">
        <row r="1">
          <cell r="A1" t="str">
            <v>Avellino</v>
          </cell>
        </row>
      </sheetData>
      <sheetData sheetId="635">
        <row r="1">
          <cell r="A1" t="str">
            <v>AZIENDA:</v>
          </cell>
        </row>
      </sheetData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>
        <row r="1">
          <cell r="A1" t="str">
            <v>Codice USL/Azienda</v>
          </cell>
        </row>
      </sheetData>
      <sheetData sheetId="688">
        <row r="1">
          <cell r="A1" t="str">
            <v>Codice USL/Azienda</v>
          </cell>
        </row>
      </sheetData>
      <sheetData sheetId="689">
        <row r="1">
          <cell r="A1" t="str">
            <v>Avellino</v>
          </cell>
        </row>
      </sheetData>
      <sheetData sheetId="690">
        <row r="1">
          <cell r="A1" t="str">
            <v>Avellino</v>
          </cell>
        </row>
      </sheetData>
      <sheetData sheetId="691" refreshError="1"/>
      <sheetData sheetId="692">
        <row r="2">
          <cell r="C2" t="str">
            <v>CODICE</v>
          </cell>
        </row>
      </sheetData>
      <sheetData sheetId="693">
        <row r="1">
          <cell r="A1" t="str">
            <v>Avellino</v>
          </cell>
        </row>
      </sheetData>
      <sheetData sheetId="694">
        <row r="1">
          <cell r="A1" t="str">
            <v>Avellino</v>
          </cell>
        </row>
      </sheetData>
      <sheetData sheetId="695" refreshError="1"/>
      <sheetData sheetId="696">
        <row r="2">
          <cell r="A2" t="str">
            <v>Abitazioni di tipo signorile</v>
          </cell>
        </row>
      </sheetData>
      <sheetData sheetId="697" refreshError="1"/>
      <sheetData sheetId="698">
        <row r="1">
          <cell r="A1" t="str">
            <v>AZIENDA:</v>
          </cell>
        </row>
      </sheetData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>
        <row r="1">
          <cell r="A1" t="str">
            <v>AZIENDA:</v>
          </cell>
        </row>
      </sheetData>
      <sheetData sheetId="705">
        <row r="1">
          <cell r="A1" t="str">
            <v>AZIENDA:</v>
          </cell>
        </row>
      </sheetData>
      <sheetData sheetId="706">
        <row r="1">
          <cell r="A1" t="str">
            <v>AZIENDA:</v>
          </cell>
        </row>
      </sheetData>
      <sheetData sheetId="707">
        <row r="1">
          <cell r="A1" t="str">
            <v>AZIENDA:</v>
          </cell>
        </row>
      </sheetData>
      <sheetData sheetId="708">
        <row r="1">
          <cell r="A1" t="str">
            <v>AZIENDA:</v>
          </cell>
        </row>
      </sheetData>
      <sheetData sheetId="709">
        <row r="1">
          <cell r="A1" t="str">
            <v>AZIENDA:</v>
          </cell>
        </row>
      </sheetData>
      <sheetData sheetId="710">
        <row r="1">
          <cell r="A1" t="str">
            <v>AZIENDA:</v>
          </cell>
        </row>
      </sheetData>
      <sheetData sheetId="711">
        <row r="1">
          <cell r="A1" t="str">
            <v>AZIENDA:</v>
          </cell>
        </row>
      </sheetData>
      <sheetData sheetId="712">
        <row r="1">
          <cell r="A1" t="str">
            <v>AZIENDA:</v>
          </cell>
        </row>
      </sheetData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>
        <row r="1">
          <cell r="A1" t="str">
            <v>AZIENDA:</v>
          </cell>
        </row>
      </sheetData>
      <sheetData sheetId="754" refreshError="1"/>
      <sheetData sheetId="755">
        <row r="2">
          <cell r="C2" t="str">
            <v>CODICE</v>
          </cell>
        </row>
      </sheetData>
      <sheetData sheetId="756">
        <row r="1">
          <cell r="A1" t="str">
            <v>AZIENDA:</v>
          </cell>
        </row>
      </sheetData>
      <sheetData sheetId="757">
        <row r="3">
          <cell r="I3">
            <v>153</v>
          </cell>
        </row>
      </sheetData>
      <sheetData sheetId="758">
        <row r="1">
          <cell r="A1" t="str">
            <v>AZIENDA:</v>
          </cell>
        </row>
      </sheetData>
      <sheetData sheetId="759">
        <row r="1">
          <cell r="A1" t="str">
            <v>AZIENDA:</v>
          </cell>
        </row>
      </sheetData>
      <sheetData sheetId="760">
        <row r="2">
          <cell r="C2" t="str">
            <v>CODICE</v>
          </cell>
        </row>
      </sheetData>
      <sheetData sheetId="761">
        <row r="2">
          <cell r="C2" t="str">
            <v>CODICE</v>
          </cell>
        </row>
      </sheetData>
      <sheetData sheetId="762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 refreshError="1"/>
      <sheetData sheetId="770"/>
      <sheetData sheetId="771"/>
      <sheetData sheetId="772" refreshError="1"/>
      <sheetData sheetId="773" refreshError="1"/>
      <sheetData sheetId="774" refreshError="1"/>
      <sheetData sheetId="775">
        <row r="2">
          <cell r="C2" t="str">
            <v>CODICE</v>
          </cell>
        </row>
      </sheetData>
      <sheetData sheetId="776">
        <row r="1">
          <cell r="A1" t="str">
            <v>AZIENDA:</v>
          </cell>
        </row>
      </sheetData>
      <sheetData sheetId="777">
        <row r="2">
          <cell r="C2" t="str">
            <v>CODICE</v>
          </cell>
        </row>
      </sheetData>
      <sheetData sheetId="778"/>
      <sheetData sheetId="779">
        <row r="1">
          <cell r="A1" t="str">
            <v>AZIENDA:</v>
          </cell>
        </row>
      </sheetData>
      <sheetData sheetId="780"/>
      <sheetData sheetId="781">
        <row r="2">
          <cell r="A2" t="str">
            <v>Abitazioni di tipo signorile</v>
          </cell>
        </row>
      </sheetData>
      <sheetData sheetId="782" refreshError="1"/>
      <sheetData sheetId="783"/>
      <sheetData sheetId="784"/>
      <sheetData sheetId="785">
        <row r="1">
          <cell r="A1" t="str">
            <v>Somma di rettificato</v>
          </cell>
        </row>
      </sheetData>
      <sheetData sheetId="786">
        <row r="1">
          <cell r="A1" t="str">
            <v>Codice USL/Azienda</v>
          </cell>
        </row>
      </sheetData>
      <sheetData sheetId="787">
        <row r="1">
          <cell r="A1" t="str">
            <v>Somma di (Dare) Avere</v>
          </cell>
        </row>
      </sheetData>
      <sheetData sheetId="788">
        <row r="1">
          <cell r="A1" t="str">
            <v>Codice USL/Azienda</v>
          </cell>
        </row>
      </sheetData>
      <sheetData sheetId="789">
        <row r="1">
          <cell r="A1" t="str">
            <v>Avellino</v>
          </cell>
        </row>
      </sheetData>
      <sheetData sheetId="790">
        <row r="1">
          <cell r="A1" t="str">
            <v>AZIENDA:</v>
          </cell>
        </row>
      </sheetData>
      <sheetData sheetId="791" refreshError="1"/>
      <sheetData sheetId="792">
        <row r="1">
          <cell r="A1" t="str">
            <v>AZIENDA:</v>
          </cell>
        </row>
      </sheetData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/>
      <sheetData sheetId="822"/>
      <sheetData sheetId="823">
        <row r="1">
          <cell r="A1" t="str">
            <v>Somma di rettificato</v>
          </cell>
        </row>
      </sheetData>
      <sheetData sheetId="824">
        <row r="6">
          <cell r="D6">
            <v>2.6000000000000002E-2</v>
          </cell>
        </row>
      </sheetData>
      <sheetData sheetId="825">
        <row r="1">
          <cell r="A1" t="str">
            <v>Somma di (Dare) Avere</v>
          </cell>
        </row>
      </sheetData>
      <sheetData sheetId="826">
        <row r="4">
          <cell r="E4">
            <v>292575000</v>
          </cell>
        </row>
      </sheetData>
      <sheetData sheetId="827"/>
      <sheetData sheetId="828">
        <row r="12">
          <cell r="J12">
            <v>3092</v>
          </cell>
        </row>
      </sheetData>
      <sheetData sheetId="829">
        <row r="3">
          <cell r="I3">
            <v>153</v>
          </cell>
        </row>
      </sheetData>
      <sheetData sheetId="830">
        <row r="2">
          <cell r="C2" t="str">
            <v>CODICE</v>
          </cell>
        </row>
      </sheetData>
      <sheetData sheetId="831">
        <row r="7">
          <cell r="L7">
            <v>4.3999999999999997E-2</v>
          </cell>
        </row>
      </sheetData>
      <sheetData sheetId="832">
        <row r="7">
          <cell r="L7">
            <v>4.3999999999999997E-2</v>
          </cell>
        </row>
      </sheetData>
      <sheetData sheetId="833">
        <row r="2">
          <cell r="C2" t="str">
            <v>CODICE</v>
          </cell>
        </row>
      </sheetData>
      <sheetData sheetId="834">
        <row r="7">
          <cell r="L7">
            <v>4.3999999999999997E-2</v>
          </cell>
        </row>
      </sheetData>
      <sheetData sheetId="835">
        <row r="8">
          <cell r="C8">
            <v>1500000000</v>
          </cell>
        </row>
      </sheetData>
      <sheetData sheetId="836">
        <row r="4">
          <cell r="E4">
            <v>292575000</v>
          </cell>
        </row>
      </sheetData>
      <sheetData sheetId="837">
        <row r="1">
          <cell r="A1" t="str">
            <v>Codice USL/Azienda</v>
          </cell>
        </row>
      </sheetData>
      <sheetData sheetId="838">
        <row r="1">
          <cell r="A1" t="str">
            <v>Codice USL/Azienda</v>
          </cell>
        </row>
      </sheetData>
      <sheetData sheetId="839">
        <row r="1">
          <cell r="A1" t="str">
            <v>Avellino</v>
          </cell>
        </row>
      </sheetData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>
        <row r="132">
          <cell r="D132">
            <v>24124697081</v>
          </cell>
        </row>
      </sheetData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>
        <row r="1">
          <cell r="A1" t="str">
            <v>Somma di rettificato</v>
          </cell>
        </row>
      </sheetData>
      <sheetData sheetId="869">
        <row r="6">
          <cell r="D6">
            <v>2.6000000000000002E-2</v>
          </cell>
        </row>
      </sheetData>
      <sheetData sheetId="870">
        <row r="1">
          <cell r="A1" t="str">
            <v>Somma di (Dare) Avere</v>
          </cell>
        </row>
      </sheetData>
      <sheetData sheetId="871"/>
      <sheetData sheetId="872"/>
      <sheetData sheetId="873">
        <row r="16">
          <cell r="I16">
            <v>4.3856996891980859E-2</v>
          </cell>
        </row>
      </sheetData>
      <sheetData sheetId="874"/>
      <sheetData sheetId="875">
        <row r="1">
          <cell r="A1" t="str">
            <v>AZIENDA: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 refreshError="1"/>
      <sheetData sheetId="896"/>
      <sheetData sheetId="897"/>
      <sheetData sheetId="898" refreshError="1"/>
      <sheetData sheetId="899" refreshError="1"/>
      <sheetData sheetId="900"/>
      <sheetData sheetId="901" refreshError="1"/>
      <sheetData sheetId="902" refreshError="1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ascia 1"/>
      <sheetName val="Fascia 2"/>
      <sheetName val="Fascia 3"/>
      <sheetName val="Foglio1"/>
      <sheetName val="Confronto con I Trimestre 2007"/>
      <sheetName val="Confronto con IV Trimestre 2007"/>
      <sheetName val="VALORI"/>
      <sheetName val="elenco"/>
      <sheetName val="ABC"/>
      <sheetName val="Quadro tendenziale 28-6-2005"/>
      <sheetName val="Sheet1"/>
      <sheetName val="Bloombe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Project"/>
      <sheetName val="Timing Inv"/>
      <sheetName val="Cash flow inv"/>
      <sheetName val="WorkCap"/>
      <sheetName val="FixAss"/>
      <sheetName val="Proforma"/>
      <sheetName val="appoggio"/>
      <sheetName val="aziende"/>
      <sheetName val="appoggio2"/>
      <sheetName val="ap.Aziende"/>
      <sheetName val="Newco"/>
      <sheetName val="Dati"/>
      <sheetName val="Imetal"/>
      <sheetName val="investimenti"/>
      <sheetName val="main"/>
      <sheetName val="nove-nove"/>
      <sheetName val="mov-patr"/>
      <sheetName val="Timing_Inv"/>
      <sheetName val="Cash_flow_inv"/>
      <sheetName val="Input_Imm"/>
      <sheetName val="Immobilizz__&amp;_Amm_ti"/>
      <sheetName val="Working_Capital"/>
      <sheetName val="TABELLE CALCOLO"/>
      <sheetName val="VALORI"/>
    </sheetNames>
    <sheetDataSet>
      <sheetData sheetId="0" refreshError="1"/>
      <sheetData sheetId="1" refreshError="1"/>
      <sheetData sheetId="2" refreshError="1"/>
      <sheetData sheetId="3" refreshError="1">
        <row r="71">
          <cell r="D71">
            <v>1023.3430977383804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4" refreshError="1">
        <row r="16">
          <cell r="D16">
            <v>435116.71548869193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72">
          <cell r="D72">
            <v>0</v>
          </cell>
          <cell r="E72">
            <v>0</v>
          </cell>
          <cell r="F72">
            <v>-7489.443005897092</v>
          </cell>
          <cell r="G72">
            <v>-24544.561628576856</v>
          </cell>
          <cell r="H72">
            <v>-40812.785941620241</v>
          </cell>
          <cell r="I72">
            <v>-88872.886773646795</v>
          </cell>
          <cell r="J72">
            <v>-56470.405963482357</v>
          </cell>
          <cell r="K72">
            <v>-6435.3059394252869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9">
          <cell r="C9" t="str">
            <v>Rate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5">
          <cell r="C25" t="str">
            <v>Rate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8">
          <cell r="D38">
            <v>9839.5333333333328</v>
          </cell>
          <cell r="E38">
            <v>190160.46666666667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13358.854494216997</v>
          </cell>
          <cell r="J42">
            <v>106641.145505783</v>
          </cell>
          <cell r="K4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104"/>
  <sheetViews>
    <sheetView showGridLines="0" tabSelected="1" topLeftCell="F70" zoomScale="80" zoomScaleNormal="80" workbookViewId="0">
      <selection activeCell="K95" sqref="K95:U95"/>
    </sheetView>
  </sheetViews>
  <sheetFormatPr defaultColWidth="9.140625" defaultRowHeight="12.75"/>
  <cols>
    <col min="1" max="1" width="9.140625" style="3"/>
    <col min="2" max="2" width="12.85546875" style="3" customWidth="1"/>
    <col min="3" max="3" width="16.5703125" style="3" customWidth="1"/>
    <col min="4" max="4" width="10" style="3" customWidth="1"/>
    <col min="5" max="5" width="37.28515625" style="3" customWidth="1"/>
    <col min="6" max="6" width="40.42578125" style="3" customWidth="1"/>
    <col min="7" max="7" width="1.140625" style="3" customWidth="1"/>
    <col min="8" max="8" width="14.7109375" style="3" customWidth="1"/>
    <col min="9" max="9" width="13" style="3" customWidth="1"/>
    <col min="10" max="10" width="13.140625" style="3" customWidth="1"/>
    <col min="11" max="11" width="12.140625" style="3" customWidth="1"/>
    <col min="12" max="12" width="12.140625" style="97" customWidth="1"/>
    <col min="13" max="13" width="13.28515625" style="3" customWidth="1"/>
    <col min="14" max="14" width="11.140625" style="3" customWidth="1"/>
    <col min="15" max="15" width="11.28515625" style="3" customWidth="1"/>
    <col min="16" max="16" width="13.140625" style="3" customWidth="1"/>
    <col min="17" max="17" width="13.140625" style="97" customWidth="1"/>
    <col min="18" max="18" width="1.42578125" style="3" customWidth="1"/>
    <col min="19" max="19" width="13.5703125" style="3" customWidth="1"/>
    <col min="20" max="20" width="12" style="3" customWidth="1"/>
    <col min="21" max="21" width="12.85546875" style="97" customWidth="1"/>
    <col min="22" max="22" width="1.5703125" style="3" customWidth="1"/>
    <col min="23" max="24" width="11.42578125" style="3" customWidth="1"/>
    <col min="25" max="25" width="9.7109375" style="3" customWidth="1"/>
    <col min="26" max="26" width="14.140625" style="97" customWidth="1"/>
    <col min="27" max="27" width="1.140625" style="3" customWidth="1"/>
    <col min="28" max="28" width="14.7109375" style="97" customWidth="1"/>
    <col min="29" max="29" width="1" style="3" customWidth="1"/>
    <col min="30" max="30" width="15.140625" style="3" bestFit="1" customWidth="1"/>
    <col min="31" max="31" width="13.85546875" style="3" customWidth="1"/>
    <col min="32" max="32" width="11.5703125" style="3" customWidth="1"/>
    <col min="33" max="33" width="15.28515625" style="3" customWidth="1"/>
    <col min="34" max="34" width="13.28515625" style="3" customWidth="1"/>
    <col min="35" max="35" width="13.140625" style="3" customWidth="1"/>
    <col min="36" max="36" width="13.85546875" style="3" customWidth="1"/>
    <col min="37" max="37" width="16.7109375" style="3" customWidth="1"/>
    <col min="38" max="38" width="14.140625" style="3" customWidth="1"/>
    <col min="39" max="39" width="1" style="3" customWidth="1"/>
    <col min="40" max="40" width="13.42578125" style="3" customWidth="1"/>
    <col min="41" max="16384" width="9.140625" style="3"/>
  </cols>
  <sheetData>
    <row r="1" spans="1:42" ht="22.5">
      <c r="A1" s="1" t="s">
        <v>0</v>
      </c>
      <c r="B1" s="2"/>
      <c r="C1" s="2"/>
      <c r="F1" s="4">
        <v>928</v>
      </c>
      <c r="G1" s="5"/>
      <c r="H1" s="2"/>
      <c r="J1" s="6" t="s">
        <v>1</v>
      </c>
      <c r="K1" s="2"/>
      <c r="L1" s="6"/>
      <c r="M1" s="2"/>
      <c r="N1" s="2"/>
      <c r="O1" s="7"/>
      <c r="P1" s="2"/>
      <c r="Q1" s="8"/>
      <c r="R1" s="2"/>
      <c r="S1" s="9"/>
      <c r="T1" s="2"/>
      <c r="U1" s="8"/>
      <c r="V1" s="2"/>
      <c r="W1" s="2"/>
      <c r="X1" s="2"/>
      <c r="Y1" s="10"/>
      <c r="Z1" s="8"/>
      <c r="AA1" s="2"/>
      <c r="AB1" s="8"/>
      <c r="AC1" s="2"/>
      <c r="AO1" s="11"/>
      <c r="AP1" s="11"/>
    </row>
    <row r="2" spans="1:42" ht="6" customHeight="1">
      <c r="A2" s="2"/>
      <c r="B2" s="2"/>
      <c r="C2" s="2"/>
      <c r="D2" s="2"/>
      <c r="E2" s="2"/>
      <c r="F2" s="12"/>
      <c r="G2" s="5"/>
      <c r="H2" s="2"/>
      <c r="I2" s="2"/>
      <c r="J2" s="2"/>
      <c r="K2" s="2"/>
      <c r="L2" s="8"/>
      <c r="M2" s="2"/>
      <c r="N2" s="2"/>
      <c r="O2" s="2"/>
      <c r="P2" s="2"/>
      <c r="Q2" s="8"/>
      <c r="R2" s="2"/>
      <c r="S2" s="2"/>
      <c r="T2" s="2"/>
      <c r="U2" s="8"/>
      <c r="V2" s="2"/>
      <c r="W2" s="2"/>
      <c r="X2" s="2"/>
      <c r="Y2" s="2"/>
      <c r="Z2" s="8"/>
      <c r="AA2" s="2"/>
      <c r="AB2" s="8"/>
      <c r="AC2" s="2"/>
      <c r="AO2" s="11"/>
      <c r="AP2" s="11"/>
    </row>
    <row r="3" spans="1:42" ht="24.75" customHeight="1">
      <c r="A3" s="13" t="s">
        <v>2</v>
      </c>
      <c r="B3" s="2"/>
      <c r="C3" s="2"/>
      <c r="D3" s="2"/>
      <c r="E3" s="2"/>
      <c r="F3" s="14" t="s">
        <v>3</v>
      </c>
      <c r="G3" s="5"/>
      <c r="H3" s="2"/>
      <c r="I3" s="348"/>
      <c r="J3" s="348"/>
      <c r="K3" s="348"/>
      <c r="L3" s="2"/>
      <c r="M3" s="2"/>
      <c r="N3" s="2"/>
      <c r="O3" s="2"/>
      <c r="P3" s="2"/>
      <c r="Q3" s="8"/>
      <c r="R3" s="2"/>
      <c r="S3" s="2"/>
      <c r="T3" s="2"/>
      <c r="U3" s="8"/>
      <c r="V3" s="2"/>
      <c r="W3" s="2"/>
      <c r="X3" s="2"/>
      <c r="Y3" s="2"/>
      <c r="Z3" s="8"/>
      <c r="AA3" s="2"/>
      <c r="AB3" s="8"/>
      <c r="AC3" s="2"/>
      <c r="AO3" s="11"/>
      <c r="AP3" s="11"/>
    </row>
    <row r="4" spans="1:42" ht="8.25" customHeight="1" thickBot="1">
      <c r="A4" s="2"/>
      <c r="B4" s="2"/>
      <c r="C4" s="2"/>
      <c r="D4" s="2"/>
      <c r="E4" s="2"/>
      <c r="F4" s="2"/>
      <c r="G4" s="5"/>
      <c r="H4" s="2"/>
      <c r="I4" s="2"/>
      <c r="J4" s="2"/>
      <c r="K4" s="2"/>
      <c r="L4" s="8"/>
      <c r="M4" s="2"/>
      <c r="N4" s="2"/>
      <c r="O4" s="2"/>
      <c r="P4" s="2"/>
      <c r="Q4" s="8"/>
      <c r="R4" s="2"/>
      <c r="S4" s="2"/>
      <c r="T4" s="2"/>
      <c r="U4" s="8"/>
      <c r="V4" s="2"/>
      <c r="W4" s="2"/>
      <c r="X4" s="2"/>
      <c r="Y4" s="2"/>
      <c r="Z4" s="8"/>
      <c r="AA4" s="2"/>
      <c r="AB4" s="8"/>
      <c r="AC4" s="2"/>
      <c r="AO4" s="11"/>
      <c r="AP4" s="11"/>
    </row>
    <row r="5" spans="1:42" ht="22.5" customHeight="1" thickTop="1">
      <c r="A5" s="15"/>
      <c r="B5" s="16"/>
      <c r="C5" s="16"/>
      <c r="D5" s="16"/>
      <c r="E5" s="17"/>
      <c r="F5" s="18"/>
      <c r="G5" s="5"/>
      <c r="H5" s="349" t="s">
        <v>4</v>
      </c>
      <c r="I5" s="350"/>
      <c r="J5" s="350"/>
      <c r="K5" s="350"/>
      <c r="L5" s="350"/>
      <c r="M5" s="350"/>
      <c r="N5" s="350"/>
      <c r="O5" s="350"/>
      <c r="P5" s="350"/>
      <c r="Q5" s="351"/>
      <c r="R5" s="19">
        <v>0</v>
      </c>
      <c r="S5" s="352" t="s">
        <v>5</v>
      </c>
      <c r="T5" s="353"/>
      <c r="U5" s="354"/>
      <c r="V5" s="2"/>
      <c r="W5" s="358" t="s">
        <v>6</v>
      </c>
      <c r="X5" s="359"/>
      <c r="Y5" s="359"/>
      <c r="Z5" s="360"/>
      <c r="AA5" s="2"/>
      <c r="AB5" s="381" t="s">
        <v>7</v>
      </c>
      <c r="AC5" s="20"/>
      <c r="AD5" s="399" t="s">
        <v>8</v>
      </c>
      <c r="AE5" s="400"/>
      <c r="AF5" s="400"/>
      <c r="AG5" s="400"/>
      <c r="AH5" s="400"/>
      <c r="AI5" s="400"/>
      <c r="AJ5" s="400"/>
      <c r="AK5" s="401"/>
      <c r="AL5" s="402"/>
      <c r="AM5" s="21"/>
      <c r="AN5" s="385" t="s">
        <v>9</v>
      </c>
      <c r="AO5" s="11"/>
      <c r="AP5" s="11"/>
    </row>
    <row r="6" spans="1:42" ht="16.5" customHeight="1">
      <c r="A6" s="22"/>
      <c r="B6" s="23"/>
      <c r="C6" s="23"/>
      <c r="D6" s="23"/>
      <c r="E6" s="23"/>
      <c r="F6" s="24"/>
      <c r="G6" s="5"/>
      <c r="H6" s="25" t="s">
        <v>10</v>
      </c>
      <c r="I6" s="388" t="s">
        <v>11</v>
      </c>
      <c r="J6" s="389"/>
      <c r="K6" s="389"/>
      <c r="L6" s="389"/>
      <c r="M6" s="389"/>
      <c r="N6" s="389"/>
      <c r="O6" s="389"/>
      <c r="P6" s="389"/>
      <c r="Q6" s="390"/>
      <c r="R6" s="19"/>
      <c r="S6" s="355"/>
      <c r="T6" s="356"/>
      <c r="U6" s="357"/>
      <c r="V6" s="2"/>
      <c r="W6" s="361"/>
      <c r="X6" s="362"/>
      <c r="Y6" s="362"/>
      <c r="Z6" s="363"/>
      <c r="AA6" s="2"/>
      <c r="AB6" s="382"/>
      <c r="AC6" s="20"/>
      <c r="AD6" s="391" t="s">
        <v>12</v>
      </c>
      <c r="AE6" s="392"/>
      <c r="AF6" s="392"/>
      <c r="AG6" s="392"/>
      <c r="AH6" s="393" t="s">
        <v>13</v>
      </c>
      <c r="AI6" s="395" t="s">
        <v>14</v>
      </c>
      <c r="AJ6" s="396"/>
      <c r="AK6" s="396"/>
      <c r="AL6" s="397" t="s">
        <v>15</v>
      </c>
      <c r="AM6" s="21"/>
      <c r="AN6" s="386"/>
      <c r="AO6" s="11"/>
      <c r="AP6" s="11"/>
    </row>
    <row r="7" spans="1:42" ht="124.5" customHeight="1">
      <c r="A7" s="22" t="s">
        <v>16</v>
      </c>
      <c r="B7" s="23"/>
      <c r="C7" s="23"/>
      <c r="D7" s="23"/>
      <c r="E7" s="23"/>
      <c r="F7" s="26">
        <v>44377</v>
      </c>
      <c r="G7" s="5"/>
      <c r="H7" s="27" t="s">
        <v>17</v>
      </c>
      <c r="I7" s="28" t="s">
        <v>18</v>
      </c>
      <c r="J7" s="28" t="s">
        <v>19</v>
      </c>
      <c r="K7" s="29" t="s">
        <v>20</v>
      </c>
      <c r="L7" s="30" t="s">
        <v>21</v>
      </c>
      <c r="M7" s="31" t="s">
        <v>22</v>
      </c>
      <c r="N7" s="31" t="s">
        <v>23</v>
      </c>
      <c r="O7" s="31" t="s">
        <v>24</v>
      </c>
      <c r="P7" s="29" t="s">
        <v>25</v>
      </c>
      <c r="Q7" s="32" t="s">
        <v>26</v>
      </c>
      <c r="R7" s="19"/>
      <c r="S7" s="33" t="s">
        <v>27</v>
      </c>
      <c r="T7" s="34" t="s">
        <v>28</v>
      </c>
      <c r="U7" s="32" t="s">
        <v>29</v>
      </c>
      <c r="V7" s="2"/>
      <c r="W7" s="35" t="s">
        <v>30</v>
      </c>
      <c r="X7" s="31" t="s">
        <v>31</v>
      </c>
      <c r="Y7" s="31" t="s">
        <v>32</v>
      </c>
      <c r="Z7" s="36" t="s">
        <v>33</v>
      </c>
      <c r="AA7" s="2"/>
      <c r="AB7" s="382"/>
      <c r="AC7" s="20"/>
      <c r="AD7" s="37" t="s">
        <v>34</v>
      </c>
      <c r="AE7" s="38" t="s">
        <v>35</v>
      </c>
      <c r="AF7" s="38" t="s">
        <v>24</v>
      </c>
      <c r="AG7" s="39" t="s">
        <v>36</v>
      </c>
      <c r="AH7" s="394"/>
      <c r="AI7" s="40" t="s">
        <v>37</v>
      </c>
      <c r="AJ7" s="41" t="s">
        <v>38</v>
      </c>
      <c r="AK7" s="42" t="s">
        <v>39</v>
      </c>
      <c r="AL7" s="398"/>
      <c r="AM7" s="21"/>
      <c r="AN7" s="387"/>
      <c r="AO7" s="11"/>
      <c r="AP7" s="11"/>
    </row>
    <row r="8" spans="1:42" ht="27" customHeight="1">
      <c r="A8" s="22"/>
      <c r="B8" s="23"/>
      <c r="C8" s="23"/>
      <c r="D8" s="23"/>
      <c r="E8" s="23"/>
      <c r="F8" s="432"/>
      <c r="G8" s="5"/>
      <c r="H8" s="434" t="s">
        <v>40</v>
      </c>
      <c r="I8" s="424" t="s">
        <v>41</v>
      </c>
      <c r="J8" s="424" t="s">
        <v>42</v>
      </c>
      <c r="K8" s="424" t="s">
        <v>43</v>
      </c>
      <c r="L8" s="383" t="s">
        <v>44</v>
      </c>
      <c r="M8" s="424" t="s">
        <v>45</v>
      </c>
      <c r="N8" s="426" t="s">
        <v>46</v>
      </c>
      <c r="O8" s="428" t="s">
        <v>47</v>
      </c>
      <c r="P8" s="429" t="s">
        <v>48</v>
      </c>
      <c r="Q8" s="409" t="s">
        <v>49</v>
      </c>
      <c r="R8" s="19"/>
      <c r="S8" s="430" t="s">
        <v>50</v>
      </c>
      <c r="T8" s="407" t="s">
        <v>51</v>
      </c>
      <c r="U8" s="409" t="s">
        <v>52</v>
      </c>
      <c r="V8" s="2"/>
      <c r="W8" s="411" t="s">
        <v>53</v>
      </c>
      <c r="X8" s="413" t="s">
        <v>54</v>
      </c>
      <c r="Y8" s="415" t="s">
        <v>55</v>
      </c>
      <c r="Z8" s="364" t="s">
        <v>56</v>
      </c>
      <c r="AA8" s="2"/>
      <c r="AB8" s="420" t="s">
        <v>57</v>
      </c>
      <c r="AC8" s="20"/>
      <c r="AD8" s="422" t="s">
        <v>58</v>
      </c>
      <c r="AE8" s="405" t="s">
        <v>59</v>
      </c>
      <c r="AF8" s="405" t="s">
        <v>60</v>
      </c>
      <c r="AG8" s="403" t="s">
        <v>61</v>
      </c>
      <c r="AH8" s="405" t="s">
        <v>62</v>
      </c>
      <c r="AI8" s="405" t="s">
        <v>63</v>
      </c>
      <c r="AJ8" s="405" t="s">
        <v>64</v>
      </c>
      <c r="AK8" s="403" t="s">
        <v>65</v>
      </c>
      <c r="AL8" s="436" t="s">
        <v>66</v>
      </c>
      <c r="AM8" s="21"/>
      <c r="AN8" s="438" t="s">
        <v>67</v>
      </c>
      <c r="AO8" s="11"/>
      <c r="AP8" s="11"/>
    </row>
    <row r="9" spans="1:42" ht="20.25" customHeight="1">
      <c r="A9" s="43"/>
      <c r="B9" s="44"/>
      <c r="C9" s="44"/>
      <c r="D9" s="44"/>
      <c r="E9" s="44"/>
      <c r="F9" s="433"/>
      <c r="G9" s="5"/>
      <c r="H9" s="435"/>
      <c r="I9" s="425"/>
      <c r="J9" s="425"/>
      <c r="K9" s="425"/>
      <c r="L9" s="384"/>
      <c r="M9" s="425"/>
      <c r="N9" s="427"/>
      <c r="O9" s="427"/>
      <c r="P9" s="408"/>
      <c r="Q9" s="410"/>
      <c r="R9" s="19"/>
      <c r="S9" s="431"/>
      <c r="T9" s="408"/>
      <c r="U9" s="410"/>
      <c r="V9" s="2"/>
      <c r="W9" s="412"/>
      <c r="X9" s="414"/>
      <c r="Y9" s="416"/>
      <c r="Z9" s="365"/>
      <c r="AA9" s="2"/>
      <c r="AB9" s="421"/>
      <c r="AC9" s="20"/>
      <c r="AD9" s="423"/>
      <c r="AE9" s="406"/>
      <c r="AF9" s="406"/>
      <c r="AG9" s="404"/>
      <c r="AH9" s="406"/>
      <c r="AI9" s="406"/>
      <c r="AJ9" s="406"/>
      <c r="AK9" s="404"/>
      <c r="AL9" s="437"/>
      <c r="AM9" s="21"/>
      <c r="AN9" s="439"/>
      <c r="AO9" s="11"/>
      <c r="AP9" s="11"/>
    </row>
    <row r="10" spans="1:42" ht="6.75" customHeight="1">
      <c r="A10" s="45"/>
      <c r="B10" s="46"/>
      <c r="C10" s="46"/>
      <c r="D10" s="46"/>
      <c r="E10" s="46"/>
      <c r="F10" s="47"/>
      <c r="G10" s="5"/>
      <c r="H10" s="48"/>
      <c r="I10" s="49"/>
      <c r="J10" s="49"/>
      <c r="K10" s="49"/>
      <c r="L10" s="50"/>
      <c r="M10" s="49"/>
      <c r="N10" s="49"/>
      <c r="O10" s="49"/>
      <c r="P10" s="49"/>
      <c r="Q10" s="51"/>
      <c r="R10" s="19"/>
      <c r="S10" s="48"/>
      <c r="T10" s="49"/>
      <c r="U10" s="51"/>
      <c r="V10" s="2"/>
      <c r="W10" s="52"/>
      <c r="X10" s="49"/>
      <c r="Y10" s="53"/>
      <c r="Z10" s="54"/>
      <c r="AA10" s="2"/>
      <c r="AB10" s="55"/>
      <c r="AC10" s="56"/>
      <c r="AD10" s="57"/>
      <c r="AE10" s="58"/>
      <c r="AF10" s="58"/>
      <c r="AG10" s="59"/>
      <c r="AH10" s="58"/>
      <c r="AI10" s="58"/>
      <c r="AJ10" s="58"/>
      <c r="AK10" s="59"/>
      <c r="AL10" s="60"/>
      <c r="AN10" s="61"/>
      <c r="AO10" s="11"/>
      <c r="AP10" s="11"/>
    </row>
    <row r="11" spans="1:42" ht="19.5" customHeight="1">
      <c r="A11" s="417" t="s">
        <v>68</v>
      </c>
      <c r="B11" s="418"/>
      <c r="C11" s="418"/>
      <c r="D11" s="418"/>
      <c r="E11" s="419"/>
      <c r="F11" s="62">
        <v>269</v>
      </c>
      <c r="G11" s="63"/>
      <c r="H11" s="64">
        <v>5960.3574400000007</v>
      </c>
      <c r="I11" s="65">
        <v>2547.3629999999998</v>
      </c>
      <c r="J11" s="66">
        <v>388.04300000000001</v>
      </c>
      <c r="K11" s="66">
        <v>470.81400000000002</v>
      </c>
      <c r="L11" s="67">
        <f>I11+J11+K11</f>
        <v>3406.22</v>
      </c>
      <c r="M11" s="68">
        <v>1325.7605599999997</v>
      </c>
      <c r="N11" s="69">
        <v>344.99799999999999</v>
      </c>
      <c r="O11" s="69">
        <v>6.0119999999999996</v>
      </c>
      <c r="P11" s="70">
        <f>SUM(L11:O11)</f>
        <v>5082.9905599999993</v>
      </c>
      <c r="Q11" s="71">
        <f>H11+P11</f>
        <v>11043.348</v>
      </c>
      <c r="R11" s="19"/>
      <c r="S11" s="72">
        <v>3014.2350000000001</v>
      </c>
      <c r="T11" s="73">
        <v>983.68457999999998</v>
      </c>
      <c r="U11" s="74">
        <f>S11+T11</f>
        <v>3997.9195800000002</v>
      </c>
      <c r="V11" s="2"/>
      <c r="W11" s="75">
        <v>1.9910000000000001</v>
      </c>
      <c r="X11" s="69">
        <v>22.177339484447824</v>
      </c>
      <c r="Y11" s="76"/>
      <c r="Z11" s="77">
        <f>W11+X11+Y11</f>
        <v>24.168339484447824</v>
      </c>
      <c r="AA11" s="2"/>
      <c r="AB11" s="78">
        <f>Q11+U11+Z11</f>
        <v>15065.435919484447</v>
      </c>
      <c r="AC11" s="56"/>
      <c r="AD11" s="75"/>
      <c r="AE11" s="69"/>
      <c r="AF11" s="69">
        <v>59</v>
      </c>
      <c r="AG11" s="70">
        <f>AD11+AE11+AF11</f>
        <v>59</v>
      </c>
      <c r="AH11" s="79">
        <v>2345.7749831102365</v>
      </c>
      <c r="AI11" s="80"/>
      <c r="AJ11" s="80">
        <v>66</v>
      </c>
      <c r="AK11" s="70">
        <f>AI11+AJ11</f>
        <v>66</v>
      </c>
      <c r="AL11" s="70">
        <f>AG11+AH11+AK11</f>
        <v>2470.7749831102365</v>
      </c>
      <c r="AM11" s="81"/>
      <c r="AN11" s="78">
        <f>+AB11-AL11</f>
        <v>12594.66093637421</v>
      </c>
      <c r="AO11" s="82"/>
      <c r="AP11" s="11"/>
    </row>
    <row r="12" spans="1:42" ht="19.5" customHeight="1">
      <c r="A12" s="442" t="s">
        <v>69</v>
      </c>
      <c r="B12" s="443"/>
      <c r="C12" s="443"/>
      <c r="D12" s="443"/>
      <c r="E12" s="443"/>
      <c r="F12" s="62"/>
      <c r="G12" s="63"/>
      <c r="H12" s="83"/>
      <c r="I12" s="84"/>
      <c r="J12" s="84"/>
      <c r="K12" s="84"/>
      <c r="L12" s="85">
        <f>I12+J12+K12</f>
        <v>0</v>
      </c>
      <c r="M12" s="86"/>
      <c r="N12" s="86"/>
      <c r="O12" s="86"/>
      <c r="P12" s="70">
        <f>SUM(L12:O12)</f>
        <v>0</v>
      </c>
      <c r="Q12" s="71">
        <f>H12+P12</f>
        <v>0</v>
      </c>
      <c r="R12" s="19"/>
      <c r="S12" s="87"/>
      <c r="T12" s="69">
        <f>+Q12/100*8.5</f>
        <v>0</v>
      </c>
      <c r="U12" s="74">
        <f>S12+T12</f>
        <v>0</v>
      </c>
      <c r="V12" s="2"/>
      <c r="W12" s="75"/>
      <c r="X12" s="69"/>
      <c r="Y12" s="69"/>
      <c r="Z12" s="77">
        <f>W12+X12+Y12</f>
        <v>0</v>
      </c>
      <c r="AA12" s="2"/>
      <c r="AB12" s="78">
        <f>Q12+U12+Z12</f>
        <v>0</v>
      </c>
      <c r="AC12" s="56"/>
      <c r="AD12" s="75"/>
      <c r="AE12" s="69"/>
      <c r="AF12" s="69"/>
      <c r="AG12" s="70">
        <f>AD12+AE12+AF12</f>
        <v>0</v>
      </c>
      <c r="AH12" s="80"/>
      <c r="AI12" s="80"/>
      <c r="AJ12" s="80"/>
      <c r="AK12" s="70">
        <f>AI12+AJ12</f>
        <v>0</v>
      </c>
      <c r="AL12" s="70">
        <f>AG12+AH12+AK12</f>
        <v>0</v>
      </c>
      <c r="AM12" s="81"/>
      <c r="AN12" s="78">
        <f>+AB12-AL12</f>
        <v>0</v>
      </c>
      <c r="AO12" s="11"/>
      <c r="AP12" s="11"/>
    </row>
    <row r="13" spans="1:42" s="97" customFormat="1" ht="23.25" customHeight="1">
      <c r="A13" s="444" t="s">
        <v>70</v>
      </c>
      <c r="B13" s="445"/>
      <c r="C13" s="445"/>
      <c r="D13" s="445"/>
      <c r="E13" s="445"/>
      <c r="F13" s="71">
        <f>SUM(F11:F12)</f>
        <v>269</v>
      </c>
      <c r="G13" s="5"/>
      <c r="H13" s="88">
        <f>H11+H12</f>
        <v>5960.3574400000007</v>
      </c>
      <c r="I13" s="70">
        <f>I11+I12</f>
        <v>2547.3629999999998</v>
      </c>
      <c r="J13" s="70">
        <f>J11+J12</f>
        <v>388.04300000000001</v>
      </c>
      <c r="K13" s="70">
        <f>K11+K12</f>
        <v>470.81400000000002</v>
      </c>
      <c r="L13" s="70">
        <f>I13+J13+K13</f>
        <v>3406.22</v>
      </c>
      <c r="M13" s="70">
        <f>M11+M12</f>
        <v>1325.7605599999997</v>
      </c>
      <c r="N13" s="70">
        <f>N11+N12</f>
        <v>344.99799999999999</v>
      </c>
      <c r="O13" s="70">
        <f>O11+O12</f>
        <v>6.0119999999999996</v>
      </c>
      <c r="P13" s="70">
        <f>SUM(L13:O13)</f>
        <v>5082.9905599999993</v>
      </c>
      <c r="Q13" s="71">
        <f>H13+P13</f>
        <v>11043.348</v>
      </c>
      <c r="R13" s="89"/>
      <c r="S13" s="90">
        <f>S11+S12</f>
        <v>3014.2350000000001</v>
      </c>
      <c r="T13" s="67">
        <f>T11+T12</f>
        <v>983.68457999999998</v>
      </c>
      <c r="U13" s="91">
        <f>S13+T13</f>
        <v>3997.9195800000002</v>
      </c>
      <c r="V13" s="92"/>
      <c r="W13" s="93">
        <f>W11+W12</f>
        <v>1.9910000000000001</v>
      </c>
      <c r="X13" s="67">
        <f>X11+X12</f>
        <v>22.177339484447824</v>
      </c>
      <c r="Y13" s="67">
        <f>Y11+Y12</f>
        <v>0</v>
      </c>
      <c r="Z13" s="77">
        <f>W13+X13+Y13</f>
        <v>24.168339484447824</v>
      </c>
      <c r="AA13" s="92"/>
      <c r="AB13" s="78">
        <f>Q13+U13+Z13</f>
        <v>15065.435919484447</v>
      </c>
      <c r="AC13" s="94"/>
      <c r="AD13" s="93">
        <f>AD11+AD12</f>
        <v>0</v>
      </c>
      <c r="AE13" s="67">
        <f>AE11+AE12</f>
        <v>0</v>
      </c>
      <c r="AF13" s="67">
        <f>AF11+AF12</f>
        <v>59</v>
      </c>
      <c r="AG13" s="70">
        <f>AD13+AE13+AF13</f>
        <v>59</v>
      </c>
      <c r="AH13" s="70">
        <f>AH11+AH12</f>
        <v>2345.7749831102365</v>
      </c>
      <c r="AI13" s="70">
        <f>AI11+AI12</f>
        <v>0</v>
      </c>
      <c r="AJ13" s="70">
        <f>AJ11+AJ12</f>
        <v>66</v>
      </c>
      <c r="AK13" s="70">
        <f>AI13+AJ13</f>
        <v>66</v>
      </c>
      <c r="AL13" s="70">
        <f>AG13+AH13+AK13</f>
        <v>2470.7749831102365</v>
      </c>
      <c r="AM13" s="95"/>
      <c r="AN13" s="78">
        <f>+AB13-AL13</f>
        <v>12594.66093637421</v>
      </c>
      <c r="AO13" s="96"/>
      <c r="AP13" s="96"/>
    </row>
    <row r="14" spans="1:42" ht="6.75" customHeight="1">
      <c r="A14" s="98"/>
      <c r="B14" s="99"/>
      <c r="C14" s="99"/>
      <c r="D14" s="99"/>
      <c r="E14" s="99"/>
      <c r="F14" s="100"/>
      <c r="G14" s="5"/>
      <c r="H14" s="101"/>
      <c r="I14" s="63"/>
      <c r="J14" s="63"/>
      <c r="K14" s="63"/>
      <c r="L14" s="63"/>
      <c r="M14" s="63"/>
      <c r="N14" s="63"/>
      <c r="O14" s="63"/>
      <c r="P14" s="63"/>
      <c r="Q14" s="102"/>
      <c r="R14" s="19"/>
      <c r="S14" s="103"/>
      <c r="T14" s="104"/>
      <c r="U14" s="105"/>
      <c r="V14" s="2"/>
      <c r="W14" s="106"/>
      <c r="X14" s="107"/>
      <c r="Y14" s="107"/>
      <c r="Z14" s="108"/>
      <c r="AA14" s="2"/>
      <c r="AB14" s="109"/>
      <c r="AC14" s="56"/>
      <c r="AD14" s="110"/>
      <c r="AE14" s="111"/>
      <c r="AF14" s="111"/>
      <c r="AG14" s="111"/>
      <c r="AH14" s="111"/>
      <c r="AI14" s="111"/>
      <c r="AJ14" s="111"/>
      <c r="AK14" s="111"/>
      <c r="AL14" s="112"/>
      <c r="AM14" s="81"/>
      <c r="AN14" s="109"/>
      <c r="AO14" s="11"/>
      <c r="AP14" s="11"/>
    </row>
    <row r="15" spans="1:42" ht="19.5" customHeight="1">
      <c r="A15" s="446" t="s">
        <v>71</v>
      </c>
      <c r="B15" s="447"/>
      <c r="C15" s="447"/>
      <c r="D15" s="447"/>
      <c r="E15" s="447"/>
      <c r="F15" s="62">
        <v>18</v>
      </c>
      <c r="G15" s="5"/>
      <c r="H15" s="64">
        <v>501.03500000000003</v>
      </c>
      <c r="I15" s="65">
        <v>170.45599999999999</v>
      </c>
      <c r="J15" s="66">
        <v>25.966000000000001</v>
      </c>
      <c r="K15" s="66">
        <v>31.504000000000001</v>
      </c>
      <c r="L15" s="113">
        <f>I15+J15+K15</f>
        <v>227.92599999999999</v>
      </c>
      <c r="M15" s="114"/>
      <c r="N15" s="114"/>
      <c r="O15" s="115"/>
      <c r="P15" s="70">
        <f>SUM(L15:O15)</f>
        <v>227.92599999999999</v>
      </c>
      <c r="Q15" s="71">
        <f>H15+P15</f>
        <v>728.96100000000001</v>
      </c>
      <c r="R15" s="19"/>
      <c r="S15" s="72">
        <v>289.61</v>
      </c>
      <c r="T15" s="73">
        <v>61.961684999999996</v>
      </c>
      <c r="U15" s="74">
        <f>S15+T15</f>
        <v>351.571685</v>
      </c>
      <c r="V15" s="2"/>
      <c r="W15" s="75">
        <v>9.1999999999999998E-2</v>
      </c>
      <c r="X15" s="69">
        <v>1.4839855417102634</v>
      </c>
      <c r="Y15" s="76"/>
      <c r="Z15" s="70">
        <f>W15+X15+Y15</f>
        <v>1.5759855417102635</v>
      </c>
      <c r="AA15" s="2"/>
      <c r="AB15" s="78">
        <f>Q15+U15+Z15</f>
        <v>1082.1086705417104</v>
      </c>
      <c r="AC15" s="56"/>
      <c r="AD15" s="75"/>
      <c r="AE15" s="69"/>
      <c r="AF15" s="69">
        <v>4.8736569169960475</v>
      </c>
      <c r="AG15" s="70">
        <f>AD15+AE15+AF15</f>
        <v>4.8736569169960475</v>
      </c>
      <c r="AH15" s="79">
        <v>312.21718499999997</v>
      </c>
      <c r="AI15" s="79"/>
      <c r="AJ15" s="79"/>
      <c r="AK15" s="70">
        <f>AI15+AJ15</f>
        <v>0</v>
      </c>
      <c r="AL15" s="116">
        <f>AG15+AH15+AK15</f>
        <v>317.090841916996</v>
      </c>
      <c r="AM15" s="81"/>
      <c r="AN15" s="78">
        <f>+AB15-AL15</f>
        <v>765.01782862471441</v>
      </c>
      <c r="AO15" s="82"/>
      <c r="AP15" s="11"/>
    </row>
    <row r="16" spans="1:42" ht="19.5" customHeight="1">
      <c r="A16" s="442" t="s">
        <v>72</v>
      </c>
      <c r="B16" s="443"/>
      <c r="C16" s="443"/>
      <c r="D16" s="443"/>
      <c r="E16" s="443"/>
      <c r="F16" s="62">
        <v>2</v>
      </c>
      <c r="G16" s="5"/>
      <c r="H16" s="64">
        <v>45.625999999999998</v>
      </c>
      <c r="I16" s="65">
        <v>23.754000000000001</v>
      </c>
      <c r="J16" s="66"/>
      <c r="K16" s="66">
        <v>19.468</v>
      </c>
      <c r="L16" s="67">
        <f>I16+J16+K16</f>
        <v>43.222000000000001</v>
      </c>
      <c r="M16" s="69"/>
      <c r="N16" s="69"/>
      <c r="O16" s="69"/>
      <c r="P16" s="70">
        <f>SUM(L16:O16)</f>
        <v>43.222000000000001</v>
      </c>
      <c r="Q16" s="71">
        <f>H16+P16</f>
        <v>88.847999999999999</v>
      </c>
      <c r="R16" s="19"/>
      <c r="S16" s="72">
        <v>23.556000000000001</v>
      </c>
      <c r="T16" s="73">
        <v>8.5520800000000001</v>
      </c>
      <c r="U16" s="74">
        <f>S16+T16</f>
        <v>32.108080000000001</v>
      </c>
      <c r="V16" s="2"/>
      <c r="W16" s="75"/>
      <c r="X16" s="69">
        <v>0.16488728241225151</v>
      </c>
      <c r="Y16" s="76"/>
      <c r="Z16" s="70">
        <f>W16+X16+Y16</f>
        <v>0.16488728241225151</v>
      </c>
      <c r="AA16" s="2"/>
      <c r="AB16" s="78">
        <f>Q16+U16+Z16</f>
        <v>121.12096728241225</v>
      </c>
      <c r="AC16" s="56"/>
      <c r="AD16" s="75"/>
      <c r="AE16" s="69"/>
      <c r="AF16" s="69">
        <v>0</v>
      </c>
      <c r="AG16" s="70">
        <f>AD16+AE16+AF16</f>
        <v>0</v>
      </c>
      <c r="AH16" s="79">
        <v>7.1900000000000006E-2</v>
      </c>
      <c r="AI16" s="79"/>
      <c r="AJ16" s="79"/>
      <c r="AK16" s="70">
        <f>AI16+AJ16</f>
        <v>0</v>
      </c>
      <c r="AL16" s="116">
        <f>AG16+AH16+AK16</f>
        <v>7.1900000000000006E-2</v>
      </c>
      <c r="AM16" s="81"/>
      <c r="AN16" s="78">
        <f>+AB16-AL16</f>
        <v>121.04906728241225</v>
      </c>
      <c r="AO16" s="11"/>
      <c r="AP16" s="11"/>
    </row>
    <row r="17" spans="1:42" ht="19.5" customHeight="1">
      <c r="A17" s="442" t="s">
        <v>73</v>
      </c>
      <c r="B17" s="443"/>
      <c r="C17" s="443"/>
      <c r="D17" s="443"/>
      <c r="E17" s="443"/>
      <c r="F17" s="62">
        <v>1</v>
      </c>
      <c r="G17" s="5"/>
      <c r="H17" s="64">
        <v>7.5960000000000001</v>
      </c>
      <c r="I17" s="65">
        <v>11.877000000000001</v>
      </c>
      <c r="J17" s="66"/>
      <c r="K17" s="66">
        <v>9.734</v>
      </c>
      <c r="L17" s="67">
        <f>I17+J17+K17</f>
        <v>21.611000000000001</v>
      </c>
      <c r="M17" s="69"/>
      <c r="N17" s="69"/>
      <c r="O17" s="69"/>
      <c r="P17" s="70">
        <f>SUM(L17:O17)</f>
        <v>21.611000000000001</v>
      </c>
      <c r="Q17" s="71">
        <f>H17+P17</f>
        <v>29.207000000000001</v>
      </c>
      <c r="R17" s="19"/>
      <c r="S17" s="72">
        <v>7.7859999999999996</v>
      </c>
      <c r="T17" s="73">
        <v>2.4825949999999999</v>
      </c>
      <c r="U17" s="74">
        <f>S17+T17</f>
        <v>10.268594999999999</v>
      </c>
      <c r="V17" s="2"/>
      <c r="W17" s="75">
        <v>20.138999999999999</v>
      </c>
      <c r="X17" s="69">
        <v>8.2443641206125753E-2</v>
      </c>
      <c r="Y17" s="76"/>
      <c r="Z17" s="70">
        <f>W17+X17+Y17</f>
        <v>20.221443641206125</v>
      </c>
      <c r="AA17" s="2"/>
      <c r="AB17" s="78">
        <f>Q17+U17+Z17</f>
        <v>59.69703864120612</v>
      </c>
      <c r="AC17" s="56"/>
      <c r="AD17" s="75"/>
      <c r="AE17" s="69"/>
      <c r="AF17" s="69">
        <v>0</v>
      </c>
      <c r="AG17" s="70">
        <f>AD17+AE17+AF17</f>
        <v>0</v>
      </c>
      <c r="AH17" s="79"/>
      <c r="AI17" s="79"/>
      <c r="AJ17" s="79"/>
      <c r="AK17" s="70">
        <f>AI17+AJ17</f>
        <v>0</v>
      </c>
      <c r="AL17" s="116">
        <f>AG17+AH17+AK17</f>
        <v>0</v>
      </c>
      <c r="AM17" s="81"/>
      <c r="AN17" s="78">
        <f>+AB17-AL17</f>
        <v>59.69703864120612</v>
      </c>
      <c r="AO17" s="11"/>
      <c r="AP17" s="11"/>
    </row>
    <row r="18" spans="1:42" ht="19.5" customHeight="1">
      <c r="A18" s="442" t="s">
        <v>74</v>
      </c>
      <c r="B18" s="443"/>
      <c r="C18" s="443"/>
      <c r="D18" s="443"/>
      <c r="E18" s="443"/>
      <c r="F18" s="62">
        <v>2</v>
      </c>
      <c r="G18" s="5"/>
      <c r="H18" s="64">
        <v>45.576999999999998</v>
      </c>
      <c r="I18" s="65">
        <v>23.754000000000001</v>
      </c>
      <c r="J18" s="66"/>
      <c r="K18" s="66">
        <v>19.468</v>
      </c>
      <c r="L18" s="67">
        <f>I18+J18+K18</f>
        <v>43.222000000000001</v>
      </c>
      <c r="M18" s="69"/>
      <c r="N18" s="69"/>
      <c r="O18" s="69"/>
      <c r="P18" s="70">
        <f>SUM(L18:O18)</f>
        <v>43.222000000000001</v>
      </c>
      <c r="Q18" s="71">
        <f>H18+P18</f>
        <v>88.799000000000007</v>
      </c>
      <c r="R18" s="19"/>
      <c r="S18" s="72">
        <v>22.901</v>
      </c>
      <c r="T18" s="73">
        <v>8.5479149999999997</v>
      </c>
      <c r="U18" s="74">
        <f>S18+T18</f>
        <v>31.448915</v>
      </c>
      <c r="V18" s="2"/>
      <c r="W18" s="75"/>
      <c r="X18" s="69">
        <v>0.16488728241225151</v>
      </c>
      <c r="Y18" s="76"/>
      <c r="Z18" s="70">
        <f>W18+X18+Y18</f>
        <v>0.16488728241225151</v>
      </c>
      <c r="AA18" s="2"/>
      <c r="AB18" s="78">
        <f>Q18+U18+Z18</f>
        <v>120.41280228241226</v>
      </c>
      <c r="AC18" s="56"/>
      <c r="AD18" s="75"/>
      <c r="AE18" s="69"/>
      <c r="AF18" s="69">
        <v>0</v>
      </c>
      <c r="AG18" s="70">
        <f>AD18+AE18+AF18</f>
        <v>0</v>
      </c>
      <c r="AH18" s="79">
        <v>7.1900000000000006E-2</v>
      </c>
      <c r="AI18" s="79"/>
      <c r="AJ18" s="79"/>
      <c r="AK18" s="70">
        <f>AI18+AJ18</f>
        <v>0</v>
      </c>
      <c r="AL18" s="116">
        <f>AG18+AH18+AK18</f>
        <v>7.1900000000000006E-2</v>
      </c>
      <c r="AM18" s="81"/>
      <c r="AN18" s="78">
        <f>+AB18-AL18</f>
        <v>120.34090228241226</v>
      </c>
      <c r="AO18" s="11"/>
      <c r="AP18" s="11"/>
    </row>
    <row r="19" spans="1:42" s="97" customFormat="1" ht="23.25" customHeight="1">
      <c r="A19" s="440" t="s">
        <v>75</v>
      </c>
      <c r="B19" s="441"/>
      <c r="C19" s="441"/>
      <c r="D19" s="441"/>
      <c r="E19" s="441"/>
      <c r="F19" s="117">
        <f>+F15+F16+F17+F18</f>
        <v>23</v>
      </c>
      <c r="G19" s="5"/>
      <c r="H19" s="90">
        <f>+H15+H16+H17+H18</f>
        <v>599.83400000000006</v>
      </c>
      <c r="I19" s="67">
        <f>+I15+I16+I17+I18</f>
        <v>229.84099999999998</v>
      </c>
      <c r="J19" s="67">
        <f>+J15+J16+J17+J18</f>
        <v>25.966000000000001</v>
      </c>
      <c r="K19" s="67">
        <f>+K15+K16+K17+K18</f>
        <v>80.174000000000007</v>
      </c>
      <c r="L19" s="67">
        <f>I19+J19+K19</f>
        <v>335.98099999999999</v>
      </c>
      <c r="M19" s="67">
        <f>+M15+M16+M17+M18</f>
        <v>0</v>
      </c>
      <c r="N19" s="67">
        <f>+N15+N16+N17+N18</f>
        <v>0</v>
      </c>
      <c r="O19" s="67">
        <f>+O15+O16+O17+O18</f>
        <v>0</v>
      </c>
      <c r="P19" s="70">
        <f>SUM(L19:O19)</f>
        <v>335.98099999999999</v>
      </c>
      <c r="Q19" s="71">
        <f>H19+P19</f>
        <v>935.81500000000005</v>
      </c>
      <c r="R19" s="89"/>
      <c r="S19" s="90">
        <f>+S15+S16+S17+S18</f>
        <v>343.85300000000001</v>
      </c>
      <c r="T19" s="67">
        <f>+T15+T16+T17+T18</f>
        <v>81.544274999999999</v>
      </c>
      <c r="U19" s="91">
        <f>S19+T19</f>
        <v>425.39727500000004</v>
      </c>
      <c r="V19" s="92"/>
      <c r="W19" s="93">
        <f>+W15+W16+W17+W18</f>
        <v>20.230999999999998</v>
      </c>
      <c r="X19" s="67">
        <f>+X15+X16+X17+X18</f>
        <v>1.8962037477408924</v>
      </c>
      <c r="Y19" s="113">
        <f>+Y15+Y16+Y17+Y18</f>
        <v>0</v>
      </c>
      <c r="Z19" s="70">
        <f>W19+X19+Y19</f>
        <v>22.127203747740889</v>
      </c>
      <c r="AA19" s="92"/>
      <c r="AB19" s="78">
        <f>Q19+U19+Z19</f>
        <v>1383.3394787477409</v>
      </c>
      <c r="AC19" s="94"/>
      <c r="AD19" s="88">
        <f>+AD15+AD16+AD17+AD18</f>
        <v>0</v>
      </c>
      <c r="AE19" s="70">
        <f>+AE15+AE16+AE17+AE18</f>
        <v>0</v>
      </c>
      <c r="AF19" s="70">
        <f>+AF15+AF16+AF17+AF18</f>
        <v>4.8736569169960475</v>
      </c>
      <c r="AG19" s="70">
        <f>AD19+AE19+AF19</f>
        <v>4.8736569169960475</v>
      </c>
      <c r="AH19" s="118">
        <f>+AH15+AH16+AH17+AH18</f>
        <v>312.36098500000003</v>
      </c>
      <c r="AI19" s="70">
        <f>+AI15+AI16+AI17+AI18</f>
        <v>0</v>
      </c>
      <c r="AJ19" s="70">
        <f>+AJ15+AJ16+AJ17+AJ18</f>
        <v>0</v>
      </c>
      <c r="AK19" s="70">
        <f>AI19+AJ19</f>
        <v>0</v>
      </c>
      <c r="AL19" s="118">
        <f>AG19+AH19+AK19</f>
        <v>317.23464191699605</v>
      </c>
      <c r="AM19" s="95"/>
      <c r="AN19" s="78">
        <f>+AB19-AL19</f>
        <v>1066.1048368307449</v>
      </c>
      <c r="AO19" s="96"/>
      <c r="AP19" s="96"/>
    </row>
    <row r="20" spans="1:42" ht="6.75" customHeight="1">
      <c r="A20" s="119"/>
      <c r="B20" s="19"/>
      <c r="C20" s="19"/>
      <c r="D20" s="19"/>
      <c r="E20" s="19"/>
      <c r="F20" s="120"/>
      <c r="G20" s="5"/>
      <c r="H20" s="106"/>
      <c r="I20" s="107"/>
      <c r="J20" s="107"/>
      <c r="K20" s="107"/>
      <c r="L20" s="107"/>
      <c r="M20" s="107"/>
      <c r="N20" s="107"/>
      <c r="O20" s="107"/>
      <c r="P20" s="107"/>
      <c r="Q20" s="102"/>
      <c r="R20" s="19"/>
      <c r="S20" s="121"/>
      <c r="T20" s="122"/>
      <c r="U20" s="123"/>
      <c r="V20" s="2"/>
      <c r="W20" s="106"/>
      <c r="X20" s="107"/>
      <c r="Y20" s="107"/>
      <c r="Z20" s="124"/>
      <c r="AA20" s="2"/>
      <c r="AB20" s="109"/>
      <c r="AC20" s="56"/>
      <c r="AD20" s="110"/>
      <c r="AE20" s="111"/>
      <c r="AF20" s="111"/>
      <c r="AG20" s="111"/>
      <c r="AH20" s="111"/>
      <c r="AI20" s="111"/>
      <c r="AJ20" s="111"/>
      <c r="AK20" s="111"/>
      <c r="AL20" s="112"/>
      <c r="AM20" s="81"/>
      <c r="AN20" s="109"/>
      <c r="AO20" s="11"/>
      <c r="AP20" s="11"/>
    </row>
    <row r="21" spans="1:42" ht="19.5" customHeight="1">
      <c r="A21" s="442" t="s">
        <v>76</v>
      </c>
      <c r="B21" s="443"/>
      <c r="C21" s="443"/>
      <c r="D21" s="443"/>
      <c r="E21" s="443"/>
      <c r="F21" s="62">
        <v>553</v>
      </c>
      <c r="G21" s="5"/>
      <c r="H21" s="64">
        <v>6571.5119999999997</v>
      </c>
      <c r="I21" s="65"/>
      <c r="J21" s="66">
        <v>1083.6990000000001</v>
      </c>
      <c r="K21" s="66">
        <v>1638.8230000000001</v>
      </c>
      <c r="L21" s="67">
        <f>I21+J21+K21</f>
        <v>2722.5219999999999</v>
      </c>
      <c r="M21" s="114"/>
      <c r="N21" s="114">
        <v>67.186999999999998</v>
      </c>
      <c r="O21" s="115">
        <v>37.804000000000002</v>
      </c>
      <c r="P21" s="70">
        <f>SUM(L21:O21)</f>
        <v>2827.5129999999999</v>
      </c>
      <c r="Q21" s="71">
        <f>H21+P21</f>
        <v>9399.0249999999996</v>
      </c>
      <c r="R21" s="19"/>
      <c r="S21" s="72">
        <f>+(2237758+315095+166+106870+73)/1000</f>
        <v>2659.962</v>
      </c>
      <c r="T21" s="73">
        <f>+Q21/100*8.5+30+10</f>
        <v>838.91712500000006</v>
      </c>
      <c r="U21" s="74">
        <f>S21+T21</f>
        <v>3498.8791249999999</v>
      </c>
      <c r="V21" s="2"/>
      <c r="W21" s="75">
        <f>49838/1000</f>
        <v>49.838000000000001</v>
      </c>
      <c r="X21" s="69">
        <f>+'[39]BUONI PASTO'!D16</f>
        <v>45.591333586987538</v>
      </c>
      <c r="Y21" s="76"/>
      <c r="Z21" s="77">
        <f>W21+X21+Y21</f>
        <v>95.429333586987539</v>
      </c>
      <c r="AA21" s="2"/>
      <c r="AB21" s="78">
        <f>Q21+U21+Z21</f>
        <v>12993.333458586987</v>
      </c>
      <c r="AC21" s="56"/>
      <c r="AD21" s="75"/>
      <c r="AE21" s="69"/>
      <c r="AF21" s="69">
        <v>132.80349574545457</v>
      </c>
      <c r="AG21" s="70">
        <f>AD21+AE21+AF21</f>
        <v>132.80349574545457</v>
      </c>
      <c r="AH21" s="79">
        <v>1494.7423565584415</v>
      </c>
      <c r="AI21" s="79"/>
      <c r="AJ21" s="79">
        <v>52</v>
      </c>
      <c r="AK21" s="70">
        <f>AI21+AJ21</f>
        <v>52</v>
      </c>
      <c r="AL21" s="116">
        <f>AG21+AH21+AK21</f>
        <v>1679.545852303896</v>
      </c>
      <c r="AM21" s="81"/>
      <c r="AN21" s="78">
        <f>+AB21-AL21</f>
        <v>11313.787606283091</v>
      </c>
      <c r="AO21" s="82"/>
      <c r="AP21" s="11"/>
    </row>
    <row r="22" spans="1:42" ht="19.5" customHeight="1">
      <c r="A22" s="442" t="s">
        <v>77</v>
      </c>
      <c r="B22" s="443"/>
      <c r="C22" s="443"/>
      <c r="D22" s="443"/>
      <c r="E22" s="443"/>
      <c r="F22" s="62">
        <v>5</v>
      </c>
      <c r="G22" s="5"/>
      <c r="H22" s="64">
        <v>54.07</v>
      </c>
      <c r="I22" s="65"/>
      <c r="J22" s="66">
        <v>9.798</v>
      </c>
      <c r="K22" s="66">
        <v>14.818</v>
      </c>
      <c r="L22" s="67">
        <f>I22+J22+K22</f>
        <v>24.616</v>
      </c>
      <c r="M22" s="114"/>
      <c r="N22" s="114"/>
      <c r="O22" s="115"/>
      <c r="P22" s="70">
        <f>SUM(L22:O22)</f>
        <v>24.616</v>
      </c>
      <c r="Q22" s="71">
        <f>H22+P22</f>
        <v>78.686000000000007</v>
      </c>
      <c r="R22" s="19"/>
      <c r="S22" s="72">
        <f>+(19106+2504+170)/1000</f>
        <v>21.78</v>
      </c>
      <c r="T22" s="73">
        <f>+Q22/100*8.5+1</f>
        <v>7.6883100000000013</v>
      </c>
      <c r="U22" s="74">
        <f>S22+T22</f>
        <v>29.468310000000002</v>
      </c>
      <c r="V22" s="2"/>
      <c r="W22" s="75">
        <v>3.0030000000000001</v>
      </c>
      <c r="X22" s="69">
        <f>+'[39]BUONI PASTO'!D17</f>
        <v>0.4122182060306287</v>
      </c>
      <c r="Y22" s="76"/>
      <c r="Z22" s="77">
        <f>W22+X22+Y22</f>
        <v>3.4152182060306289</v>
      </c>
      <c r="AA22" s="2"/>
      <c r="AB22" s="78">
        <f>Q22+U22+Z22</f>
        <v>111.56952820603064</v>
      </c>
      <c r="AC22" s="56"/>
      <c r="AD22" s="75"/>
      <c r="AE22" s="69"/>
      <c r="AF22" s="69">
        <v>17.536660369865615</v>
      </c>
      <c r="AG22" s="70">
        <f>AD22+AE22+AF22</f>
        <v>17.536660369865615</v>
      </c>
      <c r="AH22" s="79">
        <v>8.0759999999999998E-2</v>
      </c>
      <c r="AI22" s="79"/>
      <c r="AJ22" s="79"/>
      <c r="AK22" s="70">
        <f>AI22+AJ22</f>
        <v>0</v>
      </c>
      <c r="AL22" s="116">
        <f>AG22+AH22+AK22</f>
        <v>17.617420369865616</v>
      </c>
      <c r="AM22" s="81"/>
      <c r="AN22" s="78">
        <f>+AB22-AL22</f>
        <v>93.952107836165027</v>
      </c>
      <c r="AO22" s="82"/>
      <c r="AP22" s="11"/>
    </row>
    <row r="23" spans="1:42" ht="19.5" customHeight="1">
      <c r="A23" s="442" t="s">
        <v>78</v>
      </c>
      <c r="B23" s="443"/>
      <c r="C23" s="443"/>
      <c r="D23" s="443"/>
      <c r="E23" s="443"/>
      <c r="F23" s="62">
        <v>82</v>
      </c>
      <c r="G23" s="5"/>
      <c r="H23" s="64">
        <v>834.96199999999999</v>
      </c>
      <c r="I23" s="65"/>
      <c r="J23" s="66">
        <v>160.69300000000001</v>
      </c>
      <c r="K23" s="66">
        <v>243.00800000000001</v>
      </c>
      <c r="L23" s="67">
        <f>I23+J23+K23</f>
        <v>403.70100000000002</v>
      </c>
      <c r="M23" s="114"/>
      <c r="N23" s="114"/>
      <c r="O23" s="115">
        <v>2.9870000000000001</v>
      </c>
      <c r="P23" s="70">
        <f>SUM(L23:O23)</f>
        <v>406.68800000000005</v>
      </c>
      <c r="Q23" s="71">
        <f>H23+P23</f>
        <v>1241.6500000000001</v>
      </c>
      <c r="R23" s="19"/>
      <c r="S23" s="72">
        <f>+(290641+35567+5495+3801)/1000</f>
        <v>335.50400000000002</v>
      </c>
      <c r="T23" s="73">
        <f>+Q23/100*8.5+2</f>
        <v>107.54025000000001</v>
      </c>
      <c r="U23" s="74">
        <f>S23+T23</f>
        <v>443.04425000000003</v>
      </c>
      <c r="V23" s="2"/>
      <c r="W23" s="75"/>
      <c r="X23" s="69">
        <f>+'[39]BUONI PASTO'!D18</f>
        <v>6.7603785789023112</v>
      </c>
      <c r="Y23" s="76"/>
      <c r="Z23" s="77">
        <f>W23+X23+Y23</f>
        <v>6.7603785789023112</v>
      </c>
      <c r="AA23" s="2"/>
      <c r="AB23" s="78">
        <f>Q23+U23+Z23</f>
        <v>1691.4546285789024</v>
      </c>
      <c r="AC23" s="56"/>
      <c r="AD23" s="75"/>
      <c r="AE23" s="69"/>
      <c r="AF23" s="69"/>
      <c r="AG23" s="70">
        <f>AD23+AE23+AF23</f>
        <v>0</v>
      </c>
      <c r="AH23" s="79">
        <v>41.141652631578943</v>
      </c>
      <c r="AI23" s="79"/>
      <c r="AJ23" s="79"/>
      <c r="AK23" s="70">
        <f>AI23+AJ23</f>
        <v>0</v>
      </c>
      <c r="AL23" s="116">
        <f>AG23+AH23+AK23</f>
        <v>41.141652631578943</v>
      </c>
      <c r="AM23" s="81"/>
      <c r="AN23" s="78">
        <f>+AB23-AL23</f>
        <v>1650.3129759473236</v>
      </c>
      <c r="AO23" s="82"/>
      <c r="AP23" s="11"/>
    </row>
    <row r="24" spans="1:42" ht="19.5" customHeight="1">
      <c r="A24" s="442" t="s">
        <v>79</v>
      </c>
      <c r="B24" s="443"/>
      <c r="C24" s="443"/>
      <c r="D24" s="443"/>
      <c r="E24" s="443"/>
      <c r="F24" s="62">
        <v>58</v>
      </c>
      <c r="G24" s="5"/>
      <c r="H24" s="64">
        <v>632.77099999999996</v>
      </c>
      <c r="I24" s="65"/>
      <c r="J24" s="66">
        <v>108.92700000000001</v>
      </c>
      <c r="K24" s="66">
        <v>171.88399999999999</v>
      </c>
      <c r="L24" s="67">
        <f>I24+J24+K24</f>
        <v>280.81099999999998</v>
      </c>
      <c r="M24" s="114"/>
      <c r="N24" s="114"/>
      <c r="O24" s="115"/>
      <c r="P24" s="70">
        <f>SUM(L24:O24)</f>
        <v>280.81099999999998</v>
      </c>
      <c r="Q24" s="71">
        <f>H24+P24</f>
        <v>913.58199999999988</v>
      </c>
      <c r="R24" s="19"/>
      <c r="S24" s="72">
        <f>+(223192+30277+332+3908+5)/1000</f>
        <v>257.714</v>
      </c>
      <c r="T24" s="73">
        <f t="shared" ref="T24" si="0">+Q24/100*8.5</f>
        <v>77.654469999999989</v>
      </c>
      <c r="U24" s="74">
        <f>S24+T24</f>
        <v>335.36847</v>
      </c>
      <c r="V24" s="2"/>
      <c r="W24" s="75">
        <v>2.0830000000000002</v>
      </c>
      <c r="X24" s="69">
        <f>+'[39]BUONI PASTO'!D19</f>
        <v>4.781731189955293</v>
      </c>
      <c r="Y24" s="76"/>
      <c r="Z24" s="77">
        <f>W24+X24+Y24</f>
        <v>6.8647311899552932</v>
      </c>
      <c r="AA24" s="2"/>
      <c r="AB24" s="78">
        <f>Q24+U24+Z24</f>
        <v>1255.8152011899551</v>
      </c>
      <c r="AC24" s="56"/>
      <c r="AD24" s="75"/>
      <c r="AE24" s="69"/>
      <c r="AF24" s="69">
        <v>15</v>
      </c>
      <c r="AG24" s="70">
        <f>AD24+AE24+AF24</f>
        <v>15</v>
      </c>
      <c r="AH24" s="79">
        <v>5.0685250000000002</v>
      </c>
      <c r="AI24" s="79"/>
      <c r="AJ24" s="79"/>
      <c r="AK24" s="70">
        <f>AI24+AJ24</f>
        <v>0</v>
      </c>
      <c r="AL24" s="116">
        <f>AG24+AH24+AK24</f>
        <v>20.068525000000001</v>
      </c>
      <c r="AM24" s="81"/>
      <c r="AN24" s="78">
        <f>+AB24-AL24</f>
        <v>1235.7466761899552</v>
      </c>
      <c r="AO24" s="82"/>
      <c r="AP24" s="11"/>
    </row>
    <row r="25" spans="1:42" s="97" customFormat="1" ht="23.25" customHeight="1">
      <c r="A25" s="440" t="s">
        <v>80</v>
      </c>
      <c r="B25" s="441"/>
      <c r="C25" s="441"/>
      <c r="D25" s="441"/>
      <c r="E25" s="441"/>
      <c r="F25" s="117">
        <f>F21+F22+F23+F24</f>
        <v>698</v>
      </c>
      <c r="G25" s="5"/>
      <c r="H25" s="90">
        <f>H21+H22+H23+H24</f>
        <v>8093.3149999999996</v>
      </c>
      <c r="I25" s="67">
        <f>I21+I22+I23+I24</f>
        <v>0</v>
      </c>
      <c r="J25" s="67">
        <f>J21+J22+J23+J24</f>
        <v>1363.117</v>
      </c>
      <c r="K25" s="67">
        <f>K21+K22+K23+K24</f>
        <v>2068.5329999999999</v>
      </c>
      <c r="L25" s="67">
        <f>I25+J25+K25</f>
        <v>3431.6499999999996</v>
      </c>
      <c r="M25" s="67">
        <f>M21+M22+M23+M24</f>
        <v>0</v>
      </c>
      <c r="N25" s="67">
        <f>N21+N22+N23+N24</f>
        <v>67.186999999999998</v>
      </c>
      <c r="O25" s="67">
        <f>O21+O22+O23+O24</f>
        <v>40.791000000000004</v>
      </c>
      <c r="P25" s="70">
        <f>SUM(L25:O25)</f>
        <v>3539.6279999999997</v>
      </c>
      <c r="Q25" s="71">
        <f>H25+P25</f>
        <v>11632.942999999999</v>
      </c>
      <c r="R25" s="89"/>
      <c r="S25" s="90">
        <f>+S21+S22+S23+S24</f>
        <v>3274.96</v>
      </c>
      <c r="T25" s="67">
        <f>+T21+T22+T23+T24</f>
        <v>1031.8001550000001</v>
      </c>
      <c r="U25" s="70">
        <f>S25+T25</f>
        <v>4306.7601549999999</v>
      </c>
      <c r="V25" s="92"/>
      <c r="W25" s="93">
        <f>W21+W22+W23+W24</f>
        <v>54.923999999999999</v>
      </c>
      <c r="X25" s="67">
        <f>X21+X22+X23+X24</f>
        <v>57.545661561875775</v>
      </c>
      <c r="Y25" s="67">
        <f>Y21+Y22+Y23+Y24</f>
        <v>0</v>
      </c>
      <c r="Z25" s="77">
        <f>W25+X25+Y25</f>
        <v>112.46966156187577</v>
      </c>
      <c r="AA25" s="92"/>
      <c r="AB25" s="78">
        <f>Q25+U25+Z25</f>
        <v>16052.172816561875</v>
      </c>
      <c r="AC25" s="94"/>
      <c r="AD25" s="88">
        <f>AD21+AD22+AD23+AD24</f>
        <v>0</v>
      </c>
      <c r="AE25" s="70">
        <f>AE21+AE22+AE23+AE24</f>
        <v>0</v>
      </c>
      <c r="AF25" s="70">
        <f>AF21+AF22+AF23+AF24</f>
        <v>165.34015611532018</v>
      </c>
      <c r="AG25" s="70">
        <f>AD25+AE25+AF25</f>
        <v>165.34015611532018</v>
      </c>
      <c r="AH25" s="118">
        <f>AH21+AH22+AH23+AH24</f>
        <v>1541.0332941900203</v>
      </c>
      <c r="AI25" s="70">
        <f>AI21+AI22+AI23+AI24</f>
        <v>0</v>
      </c>
      <c r="AJ25" s="70">
        <f>AJ21+AJ22+AJ23+AJ24</f>
        <v>52</v>
      </c>
      <c r="AK25" s="70">
        <f>AI25+AJ25</f>
        <v>52</v>
      </c>
      <c r="AL25" s="118">
        <f>AG25+AH25+AK25</f>
        <v>1758.3734503053406</v>
      </c>
      <c r="AM25" s="95"/>
      <c r="AN25" s="78">
        <f>+AB25-AL25</f>
        <v>14293.799366256535</v>
      </c>
      <c r="AO25" s="96"/>
      <c r="AP25" s="96"/>
    </row>
    <row r="26" spans="1:42" ht="6.75" customHeight="1">
      <c r="A26" s="119"/>
      <c r="B26" s="19"/>
      <c r="C26" s="19"/>
      <c r="D26" s="19"/>
      <c r="E26" s="19"/>
      <c r="F26" s="120"/>
      <c r="G26" s="5"/>
      <c r="H26" s="106"/>
      <c r="I26" s="107"/>
      <c r="J26" s="107"/>
      <c r="K26" s="107"/>
      <c r="L26" s="107"/>
      <c r="M26" s="107"/>
      <c r="N26" s="107"/>
      <c r="O26" s="107"/>
      <c r="P26" s="107"/>
      <c r="Q26" s="102"/>
      <c r="R26" s="19"/>
      <c r="S26" s="125"/>
      <c r="T26" s="104"/>
      <c r="U26" s="126"/>
      <c r="V26" s="2"/>
      <c r="W26" s="106"/>
      <c r="X26" s="107"/>
      <c r="Y26" s="107"/>
      <c r="Z26" s="108"/>
      <c r="AA26" s="2"/>
      <c r="AB26" s="109"/>
      <c r="AC26" s="56"/>
      <c r="AD26" s="127"/>
      <c r="AE26" s="128"/>
      <c r="AF26" s="128"/>
      <c r="AG26" s="128"/>
      <c r="AH26" s="128"/>
      <c r="AI26" s="128"/>
      <c r="AJ26" s="128"/>
      <c r="AK26" s="128"/>
      <c r="AL26" s="129"/>
      <c r="AM26" s="81"/>
      <c r="AN26" s="109"/>
      <c r="AO26" s="11"/>
      <c r="AP26" s="11"/>
    </row>
    <row r="27" spans="1:42" ht="19.5" customHeight="1">
      <c r="A27" s="442" t="s">
        <v>81</v>
      </c>
      <c r="B27" s="443"/>
      <c r="C27" s="443"/>
      <c r="D27" s="443"/>
      <c r="E27" s="443"/>
      <c r="F27" s="130">
        <v>0</v>
      </c>
      <c r="G27" s="5"/>
      <c r="H27" s="131"/>
      <c r="I27" s="132"/>
      <c r="J27" s="132"/>
      <c r="K27" s="132"/>
      <c r="L27" s="67">
        <f>I27+J27+K27</f>
        <v>0</v>
      </c>
      <c r="M27" s="114"/>
      <c r="N27" s="114"/>
      <c r="O27" s="115"/>
      <c r="P27" s="70">
        <f>SUM(L27:O27)</f>
        <v>0</v>
      </c>
      <c r="Q27" s="70">
        <f>H27+P27</f>
        <v>0</v>
      </c>
      <c r="R27" s="19"/>
      <c r="S27" s="72"/>
      <c r="T27" s="73"/>
      <c r="U27" s="74">
        <f>S27+T27</f>
        <v>0</v>
      </c>
      <c r="V27" s="2"/>
      <c r="W27" s="75"/>
      <c r="X27" s="69"/>
      <c r="Y27" s="69"/>
      <c r="Z27" s="77">
        <f>W27+X27+Y27</f>
        <v>0</v>
      </c>
      <c r="AA27" s="2"/>
      <c r="AB27" s="78">
        <f>Q27+U27+Z27</f>
        <v>0</v>
      </c>
      <c r="AC27" s="56"/>
      <c r="AD27" s="75"/>
      <c r="AE27" s="69"/>
      <c r="AF27" s="69"/>
      <c r="AG27" s="70">
        <f>AD27+AE27+AF27</f>
        <v>0</v>
      </c>
      <c r="AH27" s="73"/>
      <c r="AI27" s="69"/>
      <c r="AJ27" s="69"/>
      <c r="AK27" s="70">
        <f>AI27+AJ27</f>
        <v>0</v>
      </c>
      <c r="AL27" s="116">
        <f>AG27+AH27+AK27</f>
        <v>0</v>
      </c>
      <c r="AM27" s="81"/>
      <c r="AN27" s="78">
        <f>+AB27-AL27</f>
        <v>0</v>
      </c>
      <c r="AO27" s="11"/>
      <c r="AP27" s="11"/>
    </row>
    <row r="28" spans="1:42" ht="5.25" customHeight="1">
      <c r="A28" s="133"/>
      <c r="B28" s="134"/>
      <c r="C28" s="134"/>
      <c r="D28" s="134"/>
      <c r="E28" s="134"/>
      <c r="F28" s="135"/>
      <c r="G28" s="5"/>
      <c r="H28" s="136"/>
      <c r="I28" s="137"/>
      <c r="J28" s="137"/>
      <c r="K28" s="137"/>
      <c r="L28" s="63"/>
      <c r="M28" s="138"/>
      <c r="N28" s="138"/>
      <c r="O28" s="138"/>
      <c r="P28" s="137"/>
      <c r="Q28" s="139"/>
      <c r="R28" s="19"/>
      <c r="S28" s="140"/>
      <c r="T28" s="138"/>
      <c r="U28" s="139"/>
      <c r="V28" s="2"/>
      <c r="W28" s="141"/>
      <c r="X28" s="138"/>
      <c r="Y28" s="138"/>
      <c r="Z28" s="124"/>
      <c r="AA28" s="2"/>
      <c r="AB28" s="142"/>
      <c r="AC28" s="56"/>
      <c r="AD28" s="143"/>
      <c r="AE28" s="144"/>
      <c r="AF28" s="144"/>
      <c r="AG28" s="145"/>
      <c r="AH28" s="144"/>
      <c r="AI28" s="144"/>
      <c r="AJ28" s="144"/>
      <c r="AK28" s="145"/>
      <c r="AL28" s="146"/>
      <c r="AM28" s="81"/>
      <c r="AN28" s="147"/>
      <c r="AO28" s="11"/>
      <c r="AP28" s="11"/>
    </row>
    <row r="29" spans="1:42" s="97" customFormat="1" ht="23.25" customHeight="1">
      <c r="A29" s="440" t="s">
        <v>82</v>
      </c>
      <c r="B29" s="441"/>
      <c r="C29" s="441"/>
      <c r="D29" s="441"/>
      <c r="E29" s="441"/>
      <c r="F29" s="148">
        <f>F13+F19+F25+F27</f>
        <v>990</v>
      </c>
      <c r="G29" s="5"/>
      <c r="H29" s="148">
        <f t="shared" ref="H29:O29" si="1">H13+H19+H25+H27</f>
        <v>14653.506440000001</v>
      </c>
      <c r="I29" s="148">
        <f t="shared" si="1"/>
        <v>2777.2039999999997</v>
      </c>
      <c r="J29" s="148">
        <f t="shared" si="1"/>
        <v>1777.126</v>
      </c>
      <c r="K29" s="148">
        <f t="shared" si="1"/>
        <v>2619.5209999999997</v>
      </c>
      <c r="L29" s="113">
        <f>I29+J29+K29</f>
        <v>7173.8509999999997</v>
      </c>
      <c r="M29" s="70">
        <f t="shared" si="1"/>
        <v>1325.7605599999997</v>
      </c>
      <c r="N29" s="70">
        <f t="shared" si="1"/>
        <v>412.185</v>
      </c>
      <c r="O29" s="70">
        <f t="shared" si="1"/>
        <v>46.803000000000004</v>
      </c>
      <c r="P29" s="70">
        <f>SUM(L29:O29)</f>
        <v>8958.5995599999987</v>
      </c>
      <c r="Q29" s="70">
        <f>H29+P29</f>
        <v>23612.106</v>
      </c>
      <c r="R29" s="89"/>
      <c r="S29" s="70">
        <f t="shared" ref="S29:T29" si="2">S13+S19+S25+S27</f>
        <v>6633.0480000000007</v>
      </c>
      <c r="T29" s="70">
        <f t="shared" si="2"/>
        <v>2097.0290100000002</v>
      </c>
      <c r="U29" s="70">
        <f>S29+T29</f>
        <v>8730.0770100000009</v>
      </c>
      <c r="V29" s="92"/>
      <c r="W29" s="70">
        <f t="shared" ref="W29:Y29" si="3">W13+W19+W25+W27</f>
        <v>77.146000000000001</v>
      </c>
      <c r="X29" s="70">
        <f t="shared" si="3"/>
        <v>81.619204794064487</v>
      </c>
      <c r="Y29" s="70">
        <f t="shared" si="3"/>
        <v>0</v>
      </c>
      <c r="Z29" s="149">
        <f>W29+X29+Y29</f>
        <v>158.76520479406449</v>
      </c>
      <c r="AA29" s="92"/>
      <c r="AB29" s="78">
        <f>Q29+U29+Z29</f>
        <v>32500.948214794065</v>
      </c>
      <c r="AC29" s="94"/>
      <c r="AD29" s="70">
        <f t="shared" ref="AD29:AF29" si="4">AD13+AD19+AD25+AD27</f>
        <v>0</v>
      </c>
      <c r="AE29" s="70">
        <f t="shared" si="4"/>
        <v>0</v>
      </c>
      <c r="AF29" s="70">
        <f t="shared" si="4"/>
        <v>229.21381303231624</v>
      </c>
      <c r="AG29" s="70">
        <f>AD29+AE29+AF29</f>
        <v>229.21381303231624</v>
      </c>
      <c r="AH29" s="70">
        <f t="shared" ref="AH29:AJ29" si="5">AH13+AH19+AH25+AH27</f>
        <v>4199.1692623002573</v>
      </c>
      <c r="AI29" s="70">
        <f t="shared" si="5"/>
        <v>0</v>
      </c>
      <c r="AJ29" s="70">
        <f t="shared" si="5"/>
        <v>118</v>
      </c>
      <c r="AK29" s="70">
        <f>AI29+AJ29</f>
        <v>118</v>
      </c>
      <c r="AL29" s="118">
        <f>AG29+AH29+AK29</f>
        <v>4546.3830753325738</v>
      </c>
      <c r="AM29" s="150"/>
      <c r="AN29" s="78">
        <f>+AB29-AL29</f>
        <v>27954.565139461491</v>
      </c>
      <c r="AO29" s="96"/>
      <c r="AP29" s="96"/>
    </row>
    <row r="30" spans="1:42" ht="4.5" customHeight="1">
      <c r="A30" s="151"/>
      <c r="B30" s="152"/>
      <c r="C30" s="152"/>
      <c r="D30" s="152"/>
      <c r="E30" s="152"/>
      <c r="F30" s="153"/>
      <c r="G30" s="5"/>
      <c r="H30" s="154"/>
      <c r="I30" s="155"/>
      <c r="J30" s="155"/>
      <c r="K30" s="155"/>
      <c r="L30" s="50"/>
      <c r="M30" s="156"/>
      <c r="N30" s="156"/>
      <c r="O30" s="156"/>
      <c r="P30" s="156"/>
      <c r="Q30" s="51"/>
      <c r="R30" s="19"/>
      <c r="S30" s="157"/>
      <c r="T30" s="156"/>
      <c r="U30" s="51"/>
      <c r="V30" s="2"/>
      <c r="W30" s="158"/>
      <c r="X30" s="156"/>
      <c r="Y30" s="156"/>
      <c r="Z30" s="54"/>
      <c r="AA30" s="2"/>
      <c r="AB30" s="55"/>
      <c r="AC30" s="56"/>
      <c r="AD30" s="159"/>
      <c r="AE30" s="160"/>
      <c r="AF30" s="160"/>
      <c r="AG30" s="59"/>
      <c r="AH30" s="161"/>
      <c r="AI30" s="160"/>
      <c r="AJ30" s="160"/>
      <c r="AK30" s="59"/>
      <c r="AL30" s="60"/>
      <c r="AN30" s="61"/>
      <c r="AO30" s="11"/>
      <c r="AP30" s="11"/>
    </row>
    <row r="31" spans="1:42" ht="19.5" customHeight="1">
      <c r="A31" s="442" t="s">
        <v>83</v>
      </c>
      <c r="B31" s="443"/>
      <c r="C31" s="443"/>
      <c r="D31" s="443"/>
      <c r="E31" s="443"/>
      <c r="F31" s="62">
        <v>58.5</v>
      </c>
      <c r="G31" s="5"/>
      <c r="H31" s="131">
        <v>1530.20748</v>
      </c>
      <c r="I31" s="132">
        <v>587.15099999999995</v>
      </c>
      <c r="J31" s="132">
        <v>112.303</v>
      </c>
      <c r="K31" s="132">
        <v>109.498</v>
      </c>
      <c r="L31" s="67">
        <f>I31+J31+K31</f>
        <v>808.952</v>
      </c>
      <c r="M31" s="114">
        <v>86.032519999999991</v>
      </c>
      <c r="N31" s="114"/>
      <c r="O31" s="115">
        <v>1.5620000000000001</v>
      </c>
      <c r="P31" s="70">
        <f>SUM(L31:O31)</f>
        <v>896.54651999999999</v>
      </c>
      <c r="Q31" s="71">
        <f>H31+P31</f>
        <v>2426.7539999999999</v>
      </c>
      <c r="R31" s="19"/>
      <c r="S31" s="72">
        <v>797.14300000000003</v>
      </c>
      <c r="T31" s="73">
        <v>179.57979600000002</v>
      </c>
      <c r="U31" s="74">
        <f>S31+T31</f>
        <v>976.72279600000002</v>
      </c>
      <c r="V31" s="2"/>
      <c r="W31" s="75">
        <v>0.999</v>
      </c>
      <c r="X31" s="69">
        <v>4.822953010558356</v>
      </c>
      <c r="Y31" s="76"/>
      <c r="Z31" s="77">
        <f>W31+X31+Y31</f>
        <v>5.8219530105583557</v>
      </c>
      <c r="AA31" s="2"/>
      <c r="AB31" s="78">
        <f>Q31+U31+Z31</f>
        <v>3409.2987490105584</v>
      </c>
      <c r="AC31" s="56"/>
      <c r="AD31" s="75"/>
      <c r="AE31" s="69"/>
      <c r="AF31" s="69">
        <v>13.887192965565216</v>
      </c>
      <c r="AG31" s="70">
        <f>AD31+AE31+AF31</f>
        <v>13.887192965565216</v>
      </c>
      <c r="AH31" s="73">
        <v>493.8827861111111</v>
      </c>
      <c r="AI31" s="69"/>
      <c r="AJ31" s="69"/>
      <c r="AK31" s="70">
        <f>AI31+AJ31</f>
        <v>0</v>
      </c>
      <c r="AL31" s="116">
        <f>AG31+AH31+AK31</f>
        <v>507.76997907667629</v>
      </c>
      <c r="AM31" s="81"/>
      <c r="AN31" s="78">
        <f>+AB31-AL31</f>
        <v>2901.5287699338819</v>
      </c>
      <c r="AO31" s="82"/>
      <c r="AP31" s="11"/>
    </row>
    <row r="32" spans="1:42" ht="19.5" customHeight="1">
      <c r="A32" s="442" t="s">
        <v>84</v>
      </c>
      <c r="B32" s="443"/>
      <c r="C32" s="443"/>
      <c r="D32" s="443"/>
      <c r="E32" s="443"/>
      <c r="F32" s="62">
        <v>292.10000000000002</v>
      </c>
      <c r="G32" s="5"/>
      <c r="H32" s="131">
        <v>3530.4389999999999</v>
      </c>
      <c r="I32" s="132"/>
      <c r="J32" s="132">
        <v>665.75199999999995</v>
      </c>
      <c r="K32" s="132">
        <v>991.27700000000004</v>
      </c>
      <c r="L32" s="67">
        <f>I32+J32+K32</f>
        <v>1657.029</v>
      </c>
      <c r="M32" s="114"/>
      <c r="N32" s="114">
        <v>20.190000000000001</v>
      </c>
      <c r="O32" s="115">
        <v>-0.97399999999999998</v>
      </c>
      <c r="P32" s="70">
        <f>SUM(L32:O32)</f>
        <v>1676.2450000000001</v>
      </c>
      <c r="Q32" s="71">
        <f>H32+P32</f>
        <v>5206.6840000000002</v>
      </c>
      <c r="R32" s="19"/>
      <c r="S32" s="72">
        <v>1497.9739999999999</v>
      </c>
      <c r="T32" s="73">
        <v>391.29461600000002</v>
      </c>
      <c r="U32" s="74">
        <f>S32+T32</f>
        <v>1889.2686159999998</v>
      </c>
      <c r="V32" s="2"/>
      <c r="W32" s="75">
        <v>12.702999999999999</v>
      </c>
      <c r="X32" s="69">
        <v>24.081787596309333</v>
      </c>
      <c r="Y32" s="76"/>
      <c r="Z32" s="77">
        <f>W32+X32+Y32</f>
        <v>36.784787596309329</v>
      </c>
      <c r="AA32" s="2"/>
      <c r="AB32" s="78">
        <f>Q32+U32+Z32</f>
        <v>7132.7374035963094</v>
      </c>
      <c r="AC32" s="56"/>
      <c r="AD32" s="75"/>
      <c r="AE32" s="69"/>
      <c r="AF32" s="69">
        <v>28.996699085913047</v>
      </c>
      <c r="AG32" s="70">
        <f>AD32+AE32+AF32</f>
        <v>28.996699085913047</v>
      </c>
      <c r="AH32" s="73">
        <v>1108.8647846341464</v>
      </c>
      <c r="AI32" s="69"/>
      <c r="AJ32" s="69"/>
      <c r="AK32" s="70">
        <f>AI32+AJ32</f>
        <v>0</v>
      </c>
      <c r="AL32" s="116">
        <f>AG32+AH32+AK32</f>
        <v>1137.8614837200594</v>
      </c>
      <c r="AM32" s="81"/>
      <c r="AN32" s="78">
        <f>+AB32-AL32</f>
        <v>5994.87591987625</v>
      </c>
      <c r="AO32" s="82"/>
      <c r="AP32" s="11"/>
    </row>
    <row r="33" spans="1:42" ht="18" customHeight="1">
      <c r="A33" s="442" t="s">
        <v>85</v>
      </c>
      <c r="B33" s="443"/>
      <c r="C33" s="443"/>
      <c r="D33" s="443"/>
      <c r="E33" s="443"/>
      <c r="F33" s="62"/>
      <c r="G33" s="5"/>
      <c r="H33" s="131"/>
      <c r="I33" s="132"/>
      <c r="J33" s="132"/>
      <c r="K33" s="132"/>
      <c r="L33" s="67">
        <f>I33+J33+K33</f>
        <v>0</v>
      </c>
      <c r="M33" s="114"/>
      <c r="N33" s="114"/>
      <c r="O33" s="115"/>
      <c r="P33" s="70">
        <f>SUM(L33:O33)</f>
        <v>0</v>
      </c>
      <c r="Q33" s="70">
        <f>H33+P33</f>
        <v>0</v>
      </c>
      <c r="R33" s="19"/>
      <c r="S33" s="72"/>
      <c r="T33" s="73"/>
      <c r="U33" s="74">
        <f>S33+T33</f>
        <v>0</v>
      </c>
      <c r="V33" s="2"/>
      <c r="W33" s="75"/>
      <c r="X33" s="69"/>
      <c r="Y33" s="76"/>
      <c r="Z33" s="77">
        <f>W33+X33+Y33</f>
        <v>0</v>
      </c>
      <c r="AA33" s="2"/>
      <c r="AB33" s="78">
        <f>Q33+U33+Z33</f>
        <v>0</v>
      </c>
      <c r="AC33" s="56"/>
      <c r="AD33" s="75"/>
      <c r="AE33" s="69"/>
      <c r="AF33" s="69"/>
      <c r="AG33" s="70">
        <f>AD33+AE33+AF33</f>
        <v>0</v>
      </c>
      <c r="AH33" s="73"/>
      <c r="AI33" s="69"/>
      <c r="AJ33" s="69"/>
      <c r="AK33" s="70">
        <f>AI33+AJ33</f>
        <v>0</v>
      </c>
      <c r="AL33" s="116">
        <f>AG33+AH33+AK33</f>
        <v>0</v>
      </c>
      <c r="AM33" s="81"/>
      <c r="AN33" s="78">
        <f>+AB33-AL33</f>
        <v>0</v>
      </c>
      <c r="AO33" s="82"/>
      <c r="AP33" s="11"/>
    </row>
    <row r="34" spans="1:42" ht="4.5" customHeight="1">
      <c r="A34" s="162"/>
      <c r="B34" s="163"/>
      <c r="C34" s="163"/>
      <c r="D34" s="163"/>
      <c r="E34" s="163"/>
      <c r="F34" s="164"/>
      <c r="G34" s="5"/>
      <c r="H34" s="140"/>
      <c r="I34" s="138"/>
      <c r="J34" s="138"/>
      <c r="K34" s="138"/>
      <c r="L34" s="138"/>
      <c r="M34" s="138"/>
      <c r="N34" s="138"/>
      <c r="O34" s="138"/>
      <c r="P34" s="138"/>
      <c r="Q34" s="165"/>
      <c r="R34" s="19"/>
      <c r="S34" s="140"/>
      <c r="T34" s="138"/>
      <c r="U34" s="138"/>
      <c r="V34" s="2"/>
      <c r="W34" s="141"/>
      <c r="X34" s="138"/>
      <c r="Y34" s="138"/>
      <c r="Z34" s="124"/>
      <c r="AA34" s="2"/>
      <c r="AB34" s="142"/>
      <c r="AC34" s="56"/>
      <c r="AD34" s="143"/>
      <c r="AE34" s="144"/>
      <c r="AF34" s="144"/>
      <c r="AG34" s="145"/>
      <c r="AH34" s="144"/>
      <c r="AI34" s="144"/>
      <c r="AJ34" s="144"/>
      <c r="AK34" s="144"/>
      <c r="AL34" s="144"/>
      <c r="AM34" s="81"/>
      <c r="AN34" s="147"/>
      <c r="AO34" s="82"/>
      <c r="AP34" s="11"/>
    </row>
    <row r="35" spans="1:42" s="97" customFormat="1" ht="23.25" customHeight="1">
      <c r="A35" s="440" t="s">
        <v>86</v>
      </c>
      <c r="B35" s="441"/>
      <c r="C35" s="441"/>
      <c r="D35" s="441"/>
      <c r="E35" s="441"/>
      <c r="F35" s="148">
        <f>F31+F32+F33</f>
        <v>350.6</v>
      </c>
      <c r="G35" s="5"/>
      <c r="H35" s="148">
        <f>H31+H32+H33</f>
        <v>5060.6464799999994</v>
      </c>
      <c r="I35" s="148">
        <f>I31+I32+I33</f>
        <v>587.15099999999995</v>
      </c>
      <c r="J35" s="148">
        <f>J31+J32+J33</f>
        <v>778.05499999999995</v>
      </c>
      <c r="K35" s="148">
        <f>K31+K32+K33</f>
        <v>1100.7750000000001</v>
      </c>
      <c r="L35" s="113">
        <f>I35+J35+K35</f>
        <v>2465.9809999999998</v>
      </c>
      <c r="M35" s="70">
        <f>M31+M32+M33</f>
        <v>86.032519999999991</v>
      </c>
      <c r="N35" s="70">
        <f>N31+N32+N33</f>
        <v>20.190000000000001</v>
      </c>
      <c r="O35" s="70">
        <f>O31+O32+O33</f>
        <v>0.58800000000000008</v>
      </c>
      <c r="P35" s="70">
        <f>SUM(L35:O35)</f>
        <v>2572.7915200000002</v>
      </c>
      <c r="Q35" s="70">
        <f>H35+P35</f>
        <v>7633.4380000000001</v>
      </c>
      <c r="R35" s="89"/>
      <c r="S35" s="70">
        <f>S31+S32+S33</f>
        <v>2295.1170000000002</v>
      </c>
      <c r="T35" s="70">
        <f>T31+T32+T33</f>
        <v>570.87441200000001</v>
      </c>
      <c r="U35" s="70">
        <f>S35+T35</f>
        <v>2865.9914120000003</v>
      </c>
      <c r="V35" s="92"/>
      <c r="W35" s="70">
        <f>W31+W32+W33</f>
        <v>13.702</v>
      </c>
      <c r="X35" s="70">
        <f>X31+X32+X33</f>
        <v>28.904740606867691</v>
      </c>
      <c r="Y35" s="70">
        <f>Y31+Y32+Y33</f>
        <v>0</v>
      </c>
      <c r="Z35" s="149">
        <f>W35+X35+Y35</f>
        <v>42.606740606867689</v>
      </c>
      <c r="AA35" s="92"/>
      <c r="AB35" s="78">
        <f>Q35+U35+Z35</f>
        <v>10542.036152606868</v>
      </c>
      <c r="AC35" s="94"/>
      <c r="AD35" s="70">
        <f>AD31+AD32+AD33</f>
        <v>0</v>
      </c>
      <c r="AE35" s="70">
        <f>AE31+AE32+AE33</f>
        <v>0</v>
      </c>
      <c r="AF35" s="70">
        <f>AF31+AF32+AF33</f>
        <v>42.883892051478263</v>
      </c>
      <c r="AG35" s="70">
        <f>AD35+AE35+AF35</f>
        <v>42.883892051478263</v>
      </c>
      <c r="AH35" s="70">
        <f>AH31+AH32+AH33</f>
        <v>1602.7475707452575</v>
      </c>
      <c r="AI35" s="70">
        <f>AI31+AI32+AI33</f>
        <v>0</v>
      </c>
      <c r="AJ35" s="70">
        <f>AJ31+AJ32+AJ33</f>
        <v>0</v>
      </c>
      <c r="AK35" s="70">
        <f>AI35+AJ35</f>
        <v>0</v>
      </c>
      <c r="AL35" s="118">
        <f>AG35+AH35+AK35</f>
        <v>1645.6314627967358</v>
      </c>
      <c r="AM35" s="150"/>
      <c r="AN35" s="78">
        <f>+AB35-AL35</f>
        <v>8896.4046898101333</v>
      </c>
      <c r="AO35" s="166"/>
      <c r="AP35" s="96"/>
    </row>
    <row r="36" spans="1:42" ht="8.25" customHeight="1">
      <c r="A36" s="162"/>
      <c r="B36" s="163"/>
      <c r="C36" s="163"/>
      <c r="D36" s="163"/>
      <c r="E36" s="163"/>
      <c r="F36" s="167"/>
      <c r="G36" s="5"/>
      <c r="H36" s="140"/>
      <c r="I36" s="138"/>
      <c r="J36" s="138"/>
      <c r="K36" s="138"/>
      <c r="L36" s="63"/>
      <c r="M36" s="138"/>
      <c r="N36" s="138"/>
      <c r="O36" s="138"/>
      <c r="P36" s="138"/>
      <c r="Q36" s="80"/>
      <c r="R36" s="19"/>
      <c r="S36" s="140"/>
      <c r="T36" s="138"/>
      <c r="U36" s="139"/>
      <c r="V36" s="2"/>
      <c r="W36" s="141"/>
      <c r="X36" s="138"/>
      <c r="Y36" s="138"/>
      <c r="Z36" s="124"/>
      <c r="AA36" s="2"/>
      <c r="AB36" s="142"/>
      <c r="AC36" s="56"/>
      <c r="AD36" s="141"/>
      <c r="AE36" s="138"/>
      <c r="AF36" s="138"/>
      <c r="AG36" s="168"/>
      <c r="AH36" s="138"/>
      <c r="AI36" s="138"/>
      <c r="AJ36" s="138"/>
      <c r="AK36" s="168"/>
      <c r="AL36" s="169"/>
      <c r="AN36" s="55"/>
      <c r="AO36" s="82"/>
      <c r="AP36" s="11"/>
    </row>
    <row r="37" spans="1:42" ht="16.5" customHeight="1">
      <c r="A37" s="442" t="s">
        <v>87</v>
      </c>
      <c r="B37" s="443"/>
      <c r="C37" s="443"/>
      <c r="D37" s="443"/>
      <c r="E37" s="443"/>
      <c r="F37" s="170">
        <f>91+62</f>
        <v>153</v>
      </c>
      <c r="G37" s="5"/>
      <c r="H37" s="131">
        <v>2515.5839999999998</v>
      </c>
      <c r="I37" s="132"/>
      <c r="J37" s="132"/>
      <c r="K37" s="132"/>
      <c r="L37" s="67">
        <f>I37+J37+K37</f>
        <v>0</v>
      </c>
      <c r="M37" s="114"/>
      <c r="N37" s="114"/>
      <c r="O37" s="115"/>
      <c r="P37" s="70">
        <f>SUM(L37:O37)</f>
        <v>0</v>
      </c>
      <c r="Q37" s="71">
        <f>H37+P37</f>
        <v>2515.5839999999998</v>
      </c>
      <c r="R37" s="19"/>
      <c r="S37" s="72"/>
      <c r="T37" s="73">
        <v>180</v>
      </c>
      <c r="U37" s="74">
        <f>S37+T37</f>
        <v>180</v>
      </c>
      <c r="V37" s="2"/>
      <c r="W37" s="75"/>
      <c r="X37" s="69"/>
      <c r="Y37" s="76"/>
      <c r="Z37" s="77">
        <f>W37+X37+Y37</f>
        <v>0</v>
      </c>
      <c r="AA37" s="2"/>
      <c r="AB37" s="78">
        <f>Q37+U37+Z37</f>
        <v>2695.5839999999998</v>
      </c>
      <c r="AC37" s="56"/>
      <c r="AD37" s="75">
        <f>(476298+4241)/1000</f>
        <v>480.53899999999999</v>
      </c>
      <c r="AE37" s="69"/>
      <c r="AF37" s="69"/>
      <c r="AG37" s="70">
        <f>AD37+AE37+AF37</f>
        <v>480.53899999999999</v>
      </c>
      <c r="AH37" s="73"/>
      <c r="AI37" s="69"/>
      <c r="AJ37" s="69"/>
      <c r="AK37" s="70">
        <f>AI37+AJ37</f>
        <v>0</v>
      </c>
      <c r="AL37" s="116">
        <f>AG37+AH37+AK37</f>
        <v>480.53899999999999</v>
      </c>
      <c r="AM37" s="81"/>
      <c r="AN37" s="78">
        <f>+AB37-AL37</f>
        <v>2215.0450000000001</v>
      </c>
      <c r="AO37" s="82"/>
      <c r="AP37" s="11"/>
    </row>
    <row r="38" spans="1:42" ht="19.5" customHeight="1">
      <c r="A38" s="442" t="s">
        <v>88</v>
      </c>
      <c r="B38" s="443"/>
      <c r="C38" s="443"/>
      <c r="D38" s="443"/>
      <c r="E38" s="443"/>
      <c r="F38" s="62"/>
      <c r="G38" s="5"/>
      <c r="H38" s="131"/>
      <c r="I38" s="132"/>
      <c r="J38" s="132"/>
      <c r="K38" s="132"/>
      <c r="L38" s="67">
        <f>I38+J38+K38</f>
        <v>0</v>
      </c>
      <c r="M38" s="114"/>
      <c r="N38" s="114"/>
      <c r="O38" s="115"/>
      <c r="P38" s="70">
        <f>SUM(L38:O38)</f>
        <v>0</v>
      </c>
      <c r="Q38" s="71">
        <f>H38+P38</f>
        <v>0</v>
      </c>
      <c r="R38" s="19"/>
      <c r="S38" s="72"/>
      <c r="T38" s="73"/>
      <c r="U38" s="74">
        <f>S38+T38</f>
        <v>0</v>
      </c>
      <c r="V38" s="2"/>
      <c r="W38" s="75"/>
      <c r="X38" s="69"/>
      <c r="Y38" s="76"/>
      <c r="Z38" s="77">
        <f>W38+X38+Y38</f>
        <v>0</v>
      </c>
      <c r="AA38" s="2"/>
      <c r="AB38" s="78">
        <f>Q38+U38+Z38</f>
        <v>0</v>
      </c>
      <c r="AC38" s="56"/>
      <c r="AD38" s="75"/>
      <c r="AE38" s="69"/>
      <c r="AF38" s="69"/>
      <c r="AG38" s="70">
        <f>AD38+AE38+AF38</f>
        <v>0</v>
      </c>
      <c r="AH38" s="73"/>
      <c r="AI38" s="69"/>
      <c r="AJ38" s="69"/>
      <c r="AK38" s="70">
        <f>AI38+AJ38</f>
        <v>0</v>
      </c>
      <c r="AL38" s="116">
        <f>AG38+AH38+AK38</f>
        <v>0</v>
      </c>
      <c r="AM38" s="81"/>
      <c r="AN38" s="78">
        <f>+AB38-AL38</f>
        <v>0</v>
      </c>
      <c r="AO38" s="82"/>
      <c r="AP38" s="11"/>
    </row>
    <row r="39" spans="1:42" ht="18" customHeight="1">
      <c r="A39" s="442" t="s">
        <v>89</v>
      </c>
      <c r="B39" s="443"/>
      <c r="C39" s="443"/>
      <c r="D39" s="443"/>
      <c r="E39" s="443"/>
      <c r="F39" s="62"/>
      <c r="G39" s="5"/>
      <c r="H39" s="131"/>
      <c r="I39" s="132"/>
      <c r="J39" s="132"/>
      <c r="K39" s="132"/>
      <c r="L39" s="67">
        <f>I39+J39+K39</f>
        <v>0</v>
      </c>
      <c r="M39" s="114"/>
      <c r="N39" s="114"/>
      <c r="O39" s="115"/>
      <c r="P39" s="70">
        <f>SUM(L39:O39)</f>
        <v>0</v>
      </c>
      <c r="Q39" s="70">
        <f>H39+P39</f>
        <v>0</v>
      </c>
      <c r="R39" s="19"/>
      <c r="S39" s="72"/>
      <c r="T39" s="73"/>
      <c r="U39" s="74">
        <f>S39+T39</f>
        <v>0</v>
      </c>
      <c r="V39" s="2"/>
      <c r="W39" s="75"/>
      <c r="X39" s="69"/>
      <c r="Y39" s="76"/>
      <c r="Z39" s="77">
        <f>W39+X39+Y39</f>
        <v>0</v>
      </c>
      <c r="AA39" s="2"/>
      <c r="AB39" s="78">
        <f>Q39+U39+Z39</f>
        <v>0</v>
      </c>
      <c r="AC39" s="56"/>
      <c r="AD39" s="75"/>
      <c r="AE39" s="69"/>
      <c r="AF39" s="69"/>
      <c r="AG39" s="70">
        <f>AD39+AE39+AF39</f>
        <v>0</v>
      </c>
      <c r="AH39" s="73"/>
      <c r="AI39" s="69"/>
      <c r="AJ39" s="69"/>
      <c r="AK39" s="70">
        <f>AI39+AJ39</f>
        <v>0</v>
      </c>
      <c r="AL39" s="116">
        <f>AG39+AH39+AK39</f>
        <v>0</v>
      </c>
      <c r="AM39" s="81"/>
      <c r="AN39" s="78">
        <f>+AB39-AL39</f>
        <v>0</v>
      </c>
      <c r="AO39" s="82"/>
      <c r="AP39" s="11"/>
    </row>
    <row r="40" spans="1:42" ht="18" customHeight="1">
      <c r="A40" s="442" t="s">
        <v>90</v>
      </c>
      <c r="B40" s="443"/>
      <c r="C40" s="443"/>
      <c r="D40" s="443"/>
      <c r="E40" s="443"/>
      <c r="F40" s="62">
        <v>3</v>
      </c>
      <c r="G40" s="5"/>
      <c r="H40" s="131">
        <v>122.77200000000001</v>
      </c>
      <c r="I40" s="132"/>
      <c r="J40" s="132"/>
      <c r="K40" s="132"/>
      <c r="L40" s="67">
        <f>I40+J40+K40</f>
        <v>0</v>
      </c>
      <c r="M40" s="114"/>
      <c r="N40" s="114"/>
      <c r="O40" s="115"/>
      <c r="P40" s="70">
        <f>SUM(L40:O40)</f>
        <v>0</v>
      </c>
      <c r="Q40" s="70">
        <f>H40+P40</f>
        <v>122.77200000000001</v>
      </c>
      <c r="R40" s="19"/>
      <c r="S40" s="72"/>
      <c r="T40" s="73"/>
      <c r="U40" s="74">
        <f>S40+T40</f>
        <v>0</v>
      </c>
      <c r="V40" s="2"/>
      <c r="W40" s="75"/>
      <c r="X40" s="69"/>
      <c r="Y40" s="76"/>
      <c r="Z40" s="77">
        <f>W40+X40+Y40</f>
        <v>0</v>
      </c>
      <c r="AA40" s="2"/>
      <c r="AB40" s="78">
        <f>Q40+U40+Z40</f>
        <v>122.77200000000001</v>
      </c>
      <c r="AC40" s="56"/>
      <c r="AD40" s="75"/>
      <c r="AE40" s="69"/>
      <c r="AF40" s="69"/>
      <c r="AG40" s="70">
        <f>AD40+AE40+AF40</f>
        <v>0</v>
      </c>
      <c r="AH40" s="73"/>
      <c r="AI40" s="69"/>
      <c r="AJ40" s="69"/>
      <c r="AK40" s="70">
        <f>AI40+AJ40</f>
        <v>0</v>
      </c>
      <c r="AL40" s="116">
        <f>AG40+AH40+AK40</f>
        <v>0</v>
      </c>
      <c r="AM40" s="81"/>
      <c r="AN40" s="78">
        <f>+AB40-AL40</f>
        <v>122.77200000000001</v>
      </c>
      <c r="AO40" s="82"/>
      <c r="AP40" s="11"/>
    </row>
    <row r="41" spans="1:42" s="97" customFormat="1" ht="23.25" customHeight="1">
      <c r="A41" s="440" t="s">
        <v>91</v>
      </c>
      <c r="B41" s="441"/>
      <c r="C41" s="441"/>
      <c r="D41" s="441"/>
      <c r="E41" s="441"/>
      <c r="F41" s="117">
        <f>F37+F38+F39+F40</f>
        <v>156</v>
      </c>
      <c r="G41" s="5"/>
      <c r="H41" s="90">
        <f>H37+H38+H39+H40</f>
        <v>2638.3559999999998</v>
      </c>
      <c r="I41" s="67">
        <f>I37+I38+I39+I40</f>
        <v>0</v>
      </c>
      <c r="J41" s="67">
        <f>J37+J38+J39+J40</f>
        <v>0</v>
      </c>
      <c r="K41" s="67">
        <f>K37+K38+K39+K40</f>
        <v>0</v>
      </c>
      <c r="L41" s="67">
        <f>I41+J41+K41</f>
        <v>0</v>
      </c>
      <c r="M41" s="67">
        <f>M37+M38+M39+M40</f>
        <v>0</v>
      </c>
      <c r="N41" s="67">
        <f>N37+N38+N39+N40</f>
        <v>0</v>
      </c>
      <c r="O41" s="67">
        <f>O37+O38+O39+O40</f>
        <v>0</v>
      </c>
      <c r="P41" s="70">
        <f>SUM(L41:O41)</f>
        <v>0</v>
      </c>
      <c r="Q41" s="70">
        <f>H41+P41</f>
        <v>2638.3559999999998</v>
      </c>
      <c r="R41" s="89"/>
      <c r="S41" s="90">
        <f>+S37+S38+S39+S40</f>
        <v>0</v>
      </c>
      <c r="T41" s="67">
        <f>+T37+T38+T39+T40</f>
        <v>180</v>
      </c>
      <c r="U41" s="70">
        <f>S41+T41</f>
        <v>180</v>
      </c>
      <c r="V41" s="92"/>
      <c r="W41" s="93">
        <f>W37+W38+W39+W40</f>
        <v>0</v>
      </c>
      <c r="X41" s="67">
        <f>X37+X38+X39+X40</f>
        <v>0</v>
      </c>
      <c r="Y41" s="67">
        <f>Y37+Y38+Y39+Y40</f>
        <v>0</v>
      </c>
      <c r="Z41" s="77">
        <f>W41+X41+Y41</f>
        <v>0</v>
      </c>
      <c r="AA41" s="92"/>
      <c r="AB41" s="78">
        <f>Q41+U41+Z41</f>
        <v>2818.3559999999998</v>
      </c>
      <c r="AC41" s="94"/>
      <c r="AD41" s="88">
        <f>AD37+AD38+AD39+AD40</f>
        <v>480.53899999999999</v>
      </c>
      <c r="AE41" s="70">
        <f>AE37+AE38+AE39+AE40</f>
        <v>0</v>
      </c>
      <c r="AF41" s="70">
        <f>AF37+AF38+AF39+AF40</f>
        <v>0</v>
      </c>
      <c r="AG41" s="70">
        <f>AD41+AE41+AF41</f>
        <v>480.53899999999999</v>
      </c>
      <c r="AH41" s="118">
        <f>AH37+AH38+AH39+AH40</f>
        <v>0</v>
      </c>
      <c r="AI41" s="70">
        <f>AI37+AI38+AI39+AI40</f>
        <v>0</v>
      </c>
      <c r="AJ41" s="70">
        <f>AJ37+AJ38+AJ39+AJ40</f>
        <v>0</v>
      </c>
      <c r="AK41" s="70">
        <f>AI41+AJ41</f>
        <v>0</v>
      </c>
      <c r="AL41" s="118">
        <f>AG41+AH41+AK41</f>
        <v>480.53899999999999</v>
      </c>
      <c r="AM41" s="95"/>
      <c r="AN41" s="78">
        <f>+AB41-AL41</f>
        <v>2337.817</v>
      </c>
      <c r="AO41" s="166"/>
      <c r="AP41" s="96"/>
    </row>
    <row r="42" spans="1:42" ht="6.75" customHeight="1">
      <c r="A42" s="52"/>
      <c r="B42" s="49"/>
      <c r="C42" s="49"/>
      <c r="D42" s="49"/>
      <c r="E42" s="49"/>
      <c r="F42" s="47"/>
      <c r="G42" s="5"/>
      <c r="H42" s="366"/>
      <c r="I42" s="367"/>
      <c r="J42" s="367"/>
      <c r="K42" s="367"/>
      <c r="L42" s="367"/>
      <c r="M42" s="367"/>
      <c r="N42" s="367"/>
      <c r="O42" s="367"/>
      <c r="P42" s="367"/>
      <c r="Q42" s="368"/>
      <c r="R42" s="19"/>
      <c r="S42" s="48"/>
      <c r="T42" s="49"/>
      <c r="U42" s="51"/>
      <c r="V42" s="2"/>
      <c r="W42" s="52"/>
      <c r="X42" s="49"/>
      <c r="Y42" s="49"/>
      <c r="Z42" s="54"/>
      <c r="AA42" s="2"/>
      <c r="AB42" s="55"/>
      <c r="AC42" s="56"/>
      <c r="AD42" s="57"/>
      <c r="AE42" s="58"/>
      <c r="AF42" s="58"/>
      <c r="AG42" s="59"/>
      <c r="AH42" s="58"/>
      <c r="AI42" s="58"/>
      <c r="AJ42" s="58"/>
      <c r="AK42" s="59"/>
      <c r="AL42" s="60"/>
      <c r="AN42" s="55"/>
      <c r="AO42" s="82"/>
      <c r="AP42" s="11"/>
    </row>
    <row r="43" spans="1:42" s="97" customFormat="1" ht="23.25" customHeight="1">
      <c r="A43" s="440" t="s">
        <v>92</v>
      </c>
      <c r="B43" s="441"/>
      <c r="C43" s="441"/>
      <c r="D43" s="441"/>
      <c r="E43" s="441"/>
      <c r="F43" s="117">
        <f>F29+F35+F41</f>
        <v>1496.6</v>
      </c>
      <c r="G43" s="5"/>
      <c r="H43" s="148">
        <f>H29+H35+H41</f>
        <v>22352.50892</v>
      </c>
      <c r="I43" s="117">
        <f>I29+I35+I41</f>
        <v>3364.3549999999996</v>
      </c>
      <c r="J43" s="117">
        <f>J29+J35+J41</f>
        <v>2555.181</v>
      </c>
      <c r="K43" s="117">
        <f>K29+K35+K41</f>
        <v>3720.2959999999998</v>
      </c>
      <c r="L43" s="113">
        <f>I43+J43+K43</f>
        <v>9639.8320000000003</v>
      </c>
      <c r="M43" s="70">
        <f>M29+M35+M41</f>
        <v>1411.7930799999997</v>
      </c>
      <c r="N43" s="70">
        <f>N29+N35+N41</f>
        <v>432.375</v>
      </c>
      <c r="O43" s="70">
        <f>O29+O35+O41</f>
        <v>47.391000000000005</v>
      </c>
      <c r="P43" s="70">
        <f>SUM(L43:O43)</f>
        <v>11531.391079999999</v>
      </c>
      <c r="Q43" s="70">
        <f>H43+P43</f>
        <v>33883.9</v>
      </c>
      <c r="R43" s="89"/>
      <c r="S43" s="70">
        <f>S29+S35+S41</f>
        <v>8928.1650000000009</v>
      </c>
      <c r="T43" s="70">
        <f>T29+T35+T41</f>
        <v>2847.9034220000003</v>
      </c>
      <c r="U43" s="70">
        <f>S43+T43</f>
        <v>11776.068422</v>
      </c>
      <c r="V43" s="92"/>
      <c r="W43" s="70">
        <f>W29+W35+W41</f>
        <v>90.847999999999999</v>
      </c>
      <c r="X43" s="70">
        <f>X29+X35+X41</f>
        <v>110.52394540093218</v>
      </c>
      <c r="Y43" s="70">
        <f>Y29+Y35+Y41</f>
        <v>0</v>
      </c>
      <c r="Z43" s="149">
        <f>W43+X43+Y43</f>
        <v>201.37194540093219</v>
      </c>
      <c r="AA43" s="92"/>
      <c r="AB43" s="78">
        <f>Q43+U43+Z43</f>
        <v>45861.340367400939</v>
      </c>
      <c r="AC43" s="171">
        <f>AC11+AC12+AC15+AC16+AC17+AC18+AC21+AC22+AC23+AC24+AC27+AC31+AC41</f>
        <v>0</v>
      </c>
      <c r="AD43" s="70">
        <f>AD29+AD35+AD41</f>
        <v>480.53899999999999</v>
      </c>
      <c r="AE43" s="70">
        <f>AE29+AE35+AE41</f>
        <v>0</v>
      </c>
      <c r="AF43" s="70">
        <f>AF29+AF35+AF41</f>
        <v>272.09770508379449</v>
      </c>
      <c r="AG43" s="70">
        <f>AD43+AE43+AF43</f>
        <v>752.63670508379448</v>
      </c>
      <c r="AH43" s="70">
        <f>AH29+AH35+AH41</f>
        <v>5801.916833045515</v>
      </c>
      <c r="AI43" s="70">
        <f>AI29+AI35+AI41</f>
        <v>0</v>
      </c>
      <c r="AJ43" s="70">
        <f>AJ29+AJ35+AJ41</f>
        <v>118</v>
      </c>
      <c r="AK43" s="70">
        <f>AI43+AJ43</f>
        <v>118</v>
      </c>
      <c r="AL43" s="118">
        <f>AG43+AH43+AK43</f>
        <v>6672.5535381293093</v>
      </c>
      <c r="AM43" s="95">
        <f>AM11+AM12+AM15+AM16+AM17+AM18+AM21+AM22+AM23+AM24+AM27+AM31+AM41</f>
        <v>0</v>
      </c>
      <c r="AN43" s="78">
        <f>+AB43-AL43</f>
        <v>39188.78682927163</v>
      </c>
      <c r="AO43" s="166"/>
      <c r="AP43" s="96"/>
    </row>
    <row r="44" spans="1:42" ht="6.75" customHeight="1">
      <c r="A44" s="133"/>
      <c r="B44" s="134"/>
      <c r="C44" s="134"/>
      <c r="D44" s="134"/>
      <c r="E44" s="134"/>
      <c r="F44" s="135"/>
      <c r="G44" s="5"/>
      <c r="H44" s="48"/>
      <c r="I44" s="49"/>
      <c r="J44" s="49"/>
      <c r="K44" s="49"/>
      <c r="L44" s="50"/>
      <c r="M44" s="49"/>
      <c r="N44" s="49"/>
      <c r="O44" s="49"/>
      <c r="P44" s="49"/>
      <c r="Q44" s="172"/>
      <c r="R44" s="19"/>
      <c r="S44" s="48"/>
      <c r="T44" s="49"/>
      <c r="U44" s="51"/>
      <c r="V44" s="2"/>
      <c r="W44" s="52"/>
      <c r="X44" s="49"/>
      <c r="Y44" s="49"/>
      <c r="Z44" s="54"/>
      <c r="AA44" s="2"/>
      <c r="AB44" s="55"/>
      <c r="AC44" s="56"/>
      <c r="AD44" s="57"/>
      <c r="AE44" s="58"/>
      <c r="AF44" s="58"/>
      <c r="AG44" s="59"/>
      <c r="AH44" s="58"/>
      <c r="AI44" s="58"/>
      <c r="AJ44" s="58"/>
      <c r="AK44" s="59"/>
      <c r="AL44" s="60"/>
      <c r="AN44" s="55"/>
      <c r="AO44" s="82"/>
      <c r="AP44" s="11"/>
    </row>
    <row r="45" spans="1:42" ht="19.5" customHeight="1">
      <c r="A45" s="442" t="s">
        <v>93</v>
      </c>
      <c r="B45" s="443"/>
      <c r="C45" s="443"/>
      <c r="D45" s="443"/>
      <c r="E45" s="443"/>
      <c r="F45" s="62">
        <v>243</v>
      </c>
      <c r="G45" s="5"/>
      <c r="H45" s="131">
        <v>777.09420999999998</v>
      </c>
      <c r="I45" s="132">
        <v>2301.15</v>
      </c>
      <c r="J45" s="132">
        <v>350.53699999999998</v>
      </c>
      <c r="K45" s="132">
        <v>362.3</v>
      </c>
      <c r="L45" s="67">
        <f>I45+J45+K45</f>
        <v>3013.9870000000001</v>
      </c>
      <c r="M45" s="114">
        <v>1337.43479</v>
      </c>
      <c r="N45" s="114">
        <v>45.51</v>
      </c>
      <c r="O45" s="115">
        <v>66.519000000000005</v>
      </c>
      <c r="P45" s="70">
        <f>SUM(L45:O45)</f>
        <v>4463.4507900000008</v>
      </c>
      <c r="Q45" s="70">
        <f>H45+P45</f>
        <v>5240.545000000001</v>
      </c>
      <c r="R45" s="19"/>
      <c r="S45" s="72">
        <v>1467.279</v>
      </c>
      <c r="T45" s="73">
        <v>456.44632500000006</v>
      </c>
      <c r="U45" s="74">
        <f>S45+T45</f>
        <v>1923.7253250000001</v>
      </c>
      <c r="V45" s="2"/>
      <c r="W45" s="75"/>
      <c r="X45" s="69">
        <v>20.033804813088558</v>
      </c>
      <c r="Y45" s="76"/>
      <c r="Z45" s="77">
        <f>W45+X45+Y45</f>
        <v>20.033804813088558</v>
      </c>
      <c r="AA45" s="2"/>
      <c r="AB45" s="78">
        <f>Q45+U45+Z45</f>
        <v>7184.3041298130902</v>
      </c>
      <c r="AC45" s="56"/>
      <c r="AD45" s="75"/>
      <c r="AE45" s="69"/>
      <c r="AF45" s="69">
        <v>62.130937948079058</v>
      </c>
      <c r="AG45" s="70">
        <f>AD45+AE45+AF45</f>
        <v>62.130937948079058</v>
      </c>
      <c r="AH45" s="73">
        <v>3192.5610880543932</v>
      </c>
      <c r="AI45" s="69"/>
      <c r="AJ45" s="69">
        <v>16</v>
      </c>
      <c r="AK45" s="70">
        <f>AI45+AJ45</f>
        <v>16</v>
      </c>
      <c r="AL45" s="116">
        <f>AG45+AH45+AK45</f>
        <v>3270.6920260024722</v>
      </c>
      <c r="AN45" s="78">
        <f>+AB45-AL45</f>
        <v>3913.612103810618</v>
      </c>
      <c r="AO45" s="82"/>
      <c r="AP45" s="11"/>
    </row>
    <row r="46" spans="1:42" ht="19.5" customHeight="1">
      <c r="A46" s="442" t="s">
        <v>94</v>
      </c>
      <c r="B46" s="443"/>
      <c r="C46" s="443"/>
      <c r="D46" s="443"/>
      <c r="E46" s="443"/>
      <c r="F46" s="173">
        <v>27</v>
      </c>
      <c r="G46" s="5"/>
      <c r="H46" s="131">
        <v>345.93900000000002</v>
      </c>
      <c r="I46" s="132">
        <v>320.67700000000002</v>
      </c>
      <c r="J46" s="132">
        <v>7.5369999999999999</v>
      </c>
      <c r="K46" s="132">
        <v>263.82100000000003</v>
      </c>
      <c r="L46" s="67">
        <f>I46+J46+K46</f>
        <v>592.03500000000008</v>
      </c>
      <c r="M46" s="114"/>
      <c r="N46" s="114"/>
      <c r="O46" s="115"/>
      <c r="P46" s="70">
        <f>SUM(L46:O46)</f>
        <v>592.03500000000008</v>
      </c>
      <c r="Q46" s="70">
        <f>H46+P46</f>
        <v>937.97400000000016</v>
      </c>
      <c r="R46" s="19"/>
      <c r="S46" s="72">
        <v>255.261</v>
      </c>
      <c r="T46" s="73">
        <v>82.541712000000018</v>
      </c>
      <c r="U46" s="74">
        <f>S46+T46</f>
        <v>337.80271200000004</v>
      </c>
      <c r="V46" s="2"/>
      <c r="W46" s="75"/>
      <c r="X46" s="69">
        <v>2.2259783125653954</v>
      </c>
      <c r="Y46" s="76"/>
      <c r="Z46" s="77">
        <f>W46+X46+Y46</f>
        <v>2.2259783125653954</v>
      </c>
      <c r="AA46" s="2"/>
      <c r="AB46" s="78">
        <f>Q46+U46+Z46</f>
        <v>1278.0026903125656</v>
      </c>
      <c r="AC46" s="56"/>
      <c r="AD46" s="75"/>
      <c r="AE46" s="69"/>
      <c r="AF46" s="69">
        <v>10.22239791026087</v>
      </c>
      <c r="AG46" s="70">
        <f>AD46+AE46+AF46</f>
        <v>10.22239791026087</v>
      </c>
      <c r="AH46" s="73">
        <v>1660.2834582758621</v>
      </c>
      <c r="AI46" s="69"/>
      <c r="AJ46" s="69">
        <v>14</v>
      </c>
      <c r="AK46" s="70">
        <f>AI46+AJ46</f>
        <v>14</v>
      </c>
      <c r="AL46" s="116">
        <f>AG46+AH46+AK46</f>
        <v>1684.5058561861231</v>
      </c>
      <c r="AN46" s="78">
        <f>+AB46-AL46</f>
        <v>-406.50316587355746</v>
      </c>
      <c r="AO46" s="82"/>
      <c r="AP46" s="11"/>
    </row>
    <row r="47" spans="1:42" ht="19.5" customHeight="1">
      <c r="A47" s="442" t="s">
        <v>95</v>
      </c>
      <c r="B47" s="443"/>
      <c r="C47" s="443"/>
      <c r="D47" s="443"/>
      <c r="E47" s="443"/>
      <c r="F47" s="62">
        <v>492</v>
      </c>
      <c r="G47" s="5"/>
      <c r="H47" s="131">
        <v>3165.67</v>
      </c>
      <c r="I47" s="132"/>
      <c r="J47" s="132">
        <v>967.80799999999999</v>
      </c>
      <c r="K47" s="132">
        <v>1620.1869999999999</v>
      </c>
      <c r="L47" s="67">
        <f>I47+J47+K47</f>
        <v>2587.9949999999999</v>
      </c>
      <c r="M47" s="114"/>
      <c r="N47" s="114">
        <v>39.747</v>
      </c>
      <c r="O47" s="115">
        <v>9.8360000000000003</v>
      </c>
      <c r="P47" s="70">
        <f>SUM(L47:O47)</f>
        <v>2637.5779999999995</v>
      </c>
      <c r="Q47" s="70">
        <f>H47+P47</f>
        <v>5803.2479999999996</v>
      </c>
      <c r="R47" s="19"/>
      <c r="S47" s="72">
        <v>1622.8989999999999</v>
      </c>
      <c r="T47" s="73">
        <v>516.68582399999991</v>
      </c>
      <c r="U47" s="74">
        <f>S47+T47</f>
        <v>2139.5848239999996</v>
      </c>
      <c r="V47" s="2"/>
      <c r="W47" s="75">
        <v>36.892000000000003</v>
      </c>
      <c r="X47" s="69">
        <v>40.562271473413865</v>
      </c>
      <c r="Y47" s="76"/>
      <c r="Z47" s="77">
        <f>W47+X47+Y47</f>
        <v>77.454271473413868</v>
      </c>
      <c r="AA47" s="2"/>
      <c r="AB47" s="78">
        <f>Q47+U47+Z47</f>
        <v>8020.2870954734126</v>
      </c>
      <c r="AC47" s="56"/>
      <c r="AD47" s="75"/>
      <c r="AE47" s="69"/>
      <c r="AF47" s="69">
        <v>148.88856177087749</v>
      </c>
      <c r="AG47" s="70">
        <f>AD47+AE47+AF47</f>
        <v>148.88856177087749</v>
      </c>
      <c r="AH47" s="73">
        <v>2849.9300167716538</v>
      </c>
      <c r="AI47" s="69">
        <v>330</v>
      </c>
      <c r="AJ47" s="69">
        <v>184</v>
      </c>
      <c r="AK47" s="70">
        <f>AI47+AJ47</f>
        <v>514</v>
      </c>
      <c r="AL47" s="116">
        <f>AG47+AH47+AK47</f>
        <v>3512.8185785425312</v>
      </c>
      <c r="AN47" s="78">
        <f>+AB47-AL47</f>
        <v>4507.4685169308814</v>
      </c>
      <c r="AO47" s="82"/>
      <c r="AP47" s="11"/>
    </row>
    <row r="48" spans="1:42" ht="6.75" customHeight="1">
      <c r="A48" s="151"/>
      <c r="B48" s="152"/>
      <c r="C48" s="152"/>
      <c r="D48" s="152"/>
      <c r="E48" s="152"/>
      <c r="F48" s="153"/>
      <c r="G48" s="5"/>
      <c r="H48" s="140"/>
      <c r="I48" s="174"/>
      <c r="J48" s="174"/>
      <c r="K48" s="174"/>
      <c r="L48" s="5"/>
      <c r="M48" s="138"/>
      <c r="N48" s="138"/>
      <c r="O48" s="138"/>
      <c r="P48" s="138"/>
      <c r="Q48" s="139"/>
      <c r="R48" s="19"/>
      <c r="S48" s="140"/>
      <c r="T48" s="138"/>
      <c r="U48" s="139"/>
      <c r="V48" s="2"/>
      <c r="W48" s="141"/>
      <c r="X48" s="138"/>
      <c r="Y48" s="138"/>
      <c r="Z48" s="124"/>
      <c r="AA48" s="2"/>
      <c r="AB48" s="142"/>
      <c r="AC48" s="56"/>
      <c r="AD48" s="143"/>
      <c r="AE48" s="144"/>
      <c r="AF48" s="69">
        <f>+[39]TFR!C46</f>
        <v>0</v>
      </c>
      <c r="AG48" s="145"/>
      <c r="AH48" s="144"/>
      <c r="AI48" s="144"/>
      <c r="AJ48" s="144"/>
      <c r="AK48" s="145"/>
      <c r="AL48" s="146"/>
      <c r="AN48" s="147"/>
      <c r="AO48" s="11"/>
      <c r="AP48" s="11"/>
    </row>
    <row r="49" spans="1:42" s="97" customFormat="1" ht="23.25" customHeight="1">
      <c r="A49" s="440" t="s">
        <v>96</v>
      </c>
      <c r="B49" s="441"/>
      <c r="C49" s="441"/>
      <c r="D49" s="441"/>
      <c r="E49" s="441"/>
      <c r="F49" s="117">
        <f>F45+F47+F46</f>
        <v>762</v>
      </c>
      <c r="G49" s="5"/>
      <c r="H49" s="148">
        <f>H45+H47+H46</f>
        <v>4288.7032100000006</v>
      </c>
      <c r="I49" s="117">
        <f>I45+I47+I46</f>
        <v>2621.8270000000002</v>
      </c>
      <c r="J49" s="117">
        <f>J45+J47+J46</f>
        <v>1325.8820000000001</v>
      </c>
      <c r="K49" s="117">
        <f>K45+K47+K46</f>
        <v>2246.308</v>
      </c>
      <c r="L49" s="113">
        <f>I49+J49+K49</f>
        <v>6194.0169999999998</v>
      </c>
      <c r="M49" s="70">
        <f>M45+M47+M46</f>
        <v>1337.43479</v>
      </c>
      <c r="N49" s="70">
        <f>N45+N47+N46</f>
        <v>85.257000000000005</v>
      </c>
      <c r="O49" s="70">
        <f>O45+O47+O46</f>
        <v>76.355000000000004</v>
      </c>
      <c r="P49" s="70">
        <f>SUM(L49:O49)</f>
        <v>7693.0637899999992</v>
      </c>
      <c r="Q49" s="70">
        <f>H49+P49</f>
        <v>11981.767</v>
      </c>
      <c r="R49" s="89"/>
      <c r="S49" s="70">
        <f>S45+S47+S46</f>
        <v>3345.4389999999999</v>
      </c>
      <c r="T49" s="70">
        <f>T45+T47+T46</f>
        <v>1055.673861</v>
      </c>
      <c r="U49" s="70">
        <f>S49+T49</f>
        <v>4401.1128609999996</v>
      </c>
      <c r="V49" s="92"/>
      <c r="W49" s="70">
        <f>W45+W47+W46</f>
        <v>36.892000000000003</v>
      </c>
      <c r="X49" s="117">
        <f>X45+X47+X46</f>
        <v>62.822054599067819</v>
      </c>
      <c r="Y49" s="117">
        <f>Y45+Y47+Y46</f>
        <v>0</v>
      </c>
      <c r="Z49" s="77">
        <f>W49+X49+Y49</f>
        <v>99.714054599067822</v>
      </c>
      <c r="AA49" s="92"/>
      <c r="AB49" s="78">
        <f>Q49+U49+Z49</f>
        <v>16482.593915599067</v>
      </c>
      <c r="AC49" s="94"/>
      <c r="AD49" s="70">
        <f>AD45+AD47+AD46</f>
        <v>0</v>
      </c>
      <c r="AE49" s="70">
        <f>AE45+AE47+AE46</f>
        <v>0</v>
      </c>
      <c r="AF49" s="70">
        <f>AF45+AF47+AF46</f>
        <v>221.24189762921742</v>
      </c>
      <c r="AG49" s="70">
        <f>AD49+AE49+AF49</f>
        <v>221.24189762921742</v>
      </c>
      <c r="AH49" s="70">
        <f>AH45+AH47+AH46</f>
        <v>7702.7745631019097</v>
      </c>
      <c r="AI49" s="70">
        <f>AI45+AI47+AI46</f>
        <v>330</v>
      </c>
      <c r="AJ49" s="70">
        <f>AJ45+AJ47+AJ46</f>
        <v>214</v>
      </c>
      <c r="AK49" s="70">
        <f>AI49+AJ49</f>
        <v>544</v>
      </c>
      <c r="AL49" s="118">
        <f>AG49+AH49+AK49</f>
        <v>8468.0164607311272</v>
      </c>
      <c r="AM49" s="150"/>
      <c r="AN49" s="78">
        <f>+AB49-AL49</f>
        <v>8014.5774548679401</v>
      </c>
      <c r="AO49" s="96"/>
      <c r="AP49" s="96"/>
    </row>
    <row r="50" spans="1:42" ht="6.75" customHeight="1">
      <c r="A50" s="52"/>
      <c r="B50" s="49"/>
      <c r="C50" s="49"/>
      <c r="D50" s="49"/>
      <c r="E50" s="49"/>
      <c r="F50" s="47"/>
      <c r="G50" s="5"/>
      <c r="H50" s="48"/>
      <c r="I50" s="49"/>
      <c r="J50" s="49"/>
      <c r="K50" s="49"/>
      <c r="L50" s="50"/>
      <c r="M50" s="49"/>
      <c r="N50" s="49"/>
      <c r="O50" s="49"/>
      <c r="P50" s="49"/>
      <c r="Q50" s="51"/>
      <c r="R50" s="19"/>
      <c r="S50" s="48"/>
      <c r="T50" s="49"/>
      <c r="U50" s="51"/>
      <c r="V50" s="2"/>
      <c r="W50" s="52"/>
      <c r="X50" s="49"/>
      <c r="Y50" s="49"/>
      <c r="Z50" s="54"/>
      <c r="AA50" s="2"/>
      <c r="AB50" s="55"/>
      <c r="AC50" s="56"/>
      <c r="AD50" s="57"/>
      <c r="AE50" s="58"/>
      <c r="AF50" s="58"/>
      <c r="AG50" s="59"/>
      <c r="AH50" s="58"/>
      <c r="AI50" s="58"/>
      <c r="AJ50" s="58"/>
      <c r="AK50" s="59"/>
      <c r="AL50" s="60"/>
      <c r="AN50" s="61"/>
      <c r="AO50" s="11"/>
      <c r="AP50" s="11"/>
    </row>
    <row r="51" spans="1:42" s="97" customFormat="1" ht="23.25" customHeight="1" thickBot="1">
      <c r="A51" s="451" t="s">
        <v>97</v>
      </c>
      <c r="B51" s="452"/>
      <c r="C51" s="452"/>
      <c r="D51" s="452"/>
      <c r="E51" s="452"/>
      <c r="F51" s="175">
        <f>F43+F49</f>
        <v>2258.6</v>
      </c>
      <c r="G51" s="5"/>
      <c r="H51" s="176">
        <f>H43+H49</f>
        <v>26641.21213</v>
      </c>
      <c r="I51" s="175">
        <f>I43+I49</f>
        <v>5986.1819999999998</v>
      </c>
      <c r="J51" s="175">
        <f>J43+J49</f>
        <v>3881.0630000000001</v>
      </c>
      <c r="K51" s="175">
        <f>K43+K49</f>
        <v>5966.6039999999994</v>
      </c>
      <c r="L51" s="113">
        <f>I51+J51+K51</f>
        <v>15833.848999999998</v>
      </c>
      <c r="M51" s="113">
        <f>M43+M49</f>
        <v>2749.2278699999997</v>
      </c>
      <c r="N51" s="70">
        <f>N43+N49</f>
        <v>517.63200000000006</v>
      </c>
      <c r="O51" s="70">
        <f>O43+O49</f>
        <v>123.74600000000001</v>
      </c>
      <c r="P51" s="118">
        <f>SUM(L51:O51)</f>
        <v>19224.454869999998</v>
      </c>
      <c r="Q51" s="70">
        <f>H51+P51</f>
        <v>45865.667000000001</v>
      </c>
      <c r="R51" s="89"/>
      <c r="S51" s="70">
        <f>S43+S49</f>
        <v>12273.604000000001</v>
      </c>
      <c r="T51" s="70">
        <f>T43+T49</f>
        <v>3903.5772830000005</v>
      </c>
      <c r="U51" s="70">
        <f>S51+T51</f>
        <v>16177.181283000002</v>
      </c>
      <c r="V51" s="92"/>
      <c r="W51" s="176">
        <f>W43+W49</f>
        <v>127.74000000000001</v>
      </c>
      <c r="X51" s="175">
        <f>X43+X49</f>
        <v>173.346</v>
      </c>
      <c r="Y51" s="175">
        <f>Y43+Y49</f>
        <v>0</v>
      </c>
      <c r="Z51" s="77">
        <f>W51+X51+Y51</f>
        <v>301.08600000000001</v>
      </c>
      <c r="AA51" s="92"/>
      <c r="AB51" s="78">
        <f>Q51+U51+Z51</f>
        <v>62343.934283000002</v>
      </c>
      <c r="AC51" s="94"/>
      <c r="AD51" s="70">
        <f>AD43+AD49</f>
        <v>480.53899999999999</v>
      </c>
      <c r="AE51" s="70">
        <f>AE43+AE49</f>
        <v>0</v>
      </c>
      <c r="AF51" s="70">
        <f>AF43+AF49</f>
        <v>493.33960271301191</v>
      </c>
      <c r="AG51" s="70">
        <f>AD51+AE51+AF51</f>
        <v>973.8786027130119</v>
      </c>
      <c r="AH51" s="70">
        <f>AH43+AH49</f>
        <v>13504.691396147424</v>
      </c>
      <c r="AI51" s="70">
        <f>AI43+AI49</f>
        <v>330</v>
      </c>
      <c r="AJ51" s="70">
        <f>AJ43+AJ49</f>
        <v>332</v>
      </c>
      <c r="AK51" s="70">
        <f>AI51+AJ51</f>
        <v>662</v>
      </c>
      <c r="AL51" s="118">
        <f>AG51+AH51+AK51</f>
        <v>15140.569998860436</v>
      </c>
      <c r="AM51" s="150"/>
      <c r="AN51" s="78">
        <f>+AB51-AL51</f>
        <v>47203.364284139563</v>
      </c>
      <c r="AO51" s="96"/>
      <c r="AP51" s="96"/>
    </row>
    <row r="52" spans="1:42" ht="6.75" customHeight="1" thickTop="1">
      <c r="A52" s="52"/>
      <c r="B52" s="49"/>
      <c r="C52" s="49"/>
      <c r="D52" s="49"/>
      <c r="E52" s="49"/>
      <c r="F52" s="47"/>
      <c r="G52" s="5"/>
      <c r="H52" s="48"/>
      <c r="I52" s="49"/>
      <c r="J52" s="49"/>
      <c r="K52" s="49"/>
      <c r="L52" s="50"/>
      <c r="M52" s="49"/>
      <c r="N52" s="49"/>
      <c r="O52" s="49"/>
      <c r="P52" s="49"/>
      <c r="Q52" s="51"/>
      <c r="R52" s="177"/>
      <c r="S52" s="48"/>
      <c r="T52" s="49"/>
      <c r="U52" s="51"/>
      <c r="V52" s="178"/>
      <c r="W52" s="52"/>
      <c r="X52" s="49"/>
      <c r="Y52" s="49"/>
      <c r="Z52" s="54"/>
      <c r="AA52" s="178"/>
      <c r="AB52" s="55"/>
      <c r="AC52" s="56"/>
      <c r="AD52" s="57"/>
      <c r="AE52" s="58"/>
      <c r="AF52" s="58"/>
      <c r="AG52" s="59"/>
      <c r="AH52" s="58"/>
      <c r="AI52" s="58"/>
      <c r="AJ52" s="58"/>
      <c r="AK52" s="59"/>
      <c r="AL52" s="60"/>
      <c r="AN52" s="61"/>
      <c r="AO52" s="11"/>
      <c r="AP52" s="11"/>
    </row>
    <row r="53" spans="1:42" s="198" customFormat="1" ht="15.75">
      <c r="A53" s="179" t="s">
        <v>98</v>
      </c>
      <c r="B53" s="180"/>
      <c r="C53" s="180"/>
      <c r="D53" s="180"/>
      <c r="E53" s="181"/>
      <c r="F53" s="182"/>
      <c r="G53" s="5"/>
      <c r="H53" s="183"/>
      <c r="I53" s="184"/>
      <c r="J53" s="184"/>
      <c r="K53" s="184"/>
      <c r="L53" s="185">
        <f t="shared" ref="L53:L62" si="6">I53+J53+K53</f>
        <v>0</v>
      </c>
      <c r="M53" s="186"/>
      <c r="N53" s="186"/>
      <c r="O53" s="186"/>
      <c r="P53" s="182">
        <f t="shared" ref="P53:P62" si="7">L53+M53+N53+O53</f>
        <v>0</v>
      </c>
      <c r="Q53" s="187">
        <f t="shared" ref="Q53:Q62" si="8">H53+P53</f>
        <v>0</v>
      </c>
      <c r="R53" s="188"/>
      <c r="S53" s="189"/>
      <c r="T53" s="73"/>
      <c r="U53" s="190">
        <f t="shared" ref="U53:U62" si="9">S53+T53</f>
        <v>0</v>
      </c>
      <c r="V53" s="191"/>
      <c r="W53" s="192"/>
      <c r="X53" s="192"/>
      <c r="Y53" s="193"/>
      <c r="Z53" s="194">
        <f t="shared" ref="Z53:Z62" si="10">W53+X53+Y53</f>
        <v>0</v>
      </c>
      <c r="AA53" s="92"/>
      <c r="AB53" s="194">
        <f t="shared" ref="AB53:AB62" si="11">Q53+U53+Z53</f>
        <v>0</v>
      </c>
      <c r="AC53" s="92"/>
      <c r="AD53" s="195"/>
      <c r="AE53" s="186"/>
      <c r="AF53" s="186"/>
      <c r="AG53" s="185">
        <f t="shared" ref="AG53:AG62" si="12">AD53+AE53+AF53</f>
        <v>0</v>
      </c>
      <c r="AH53" s="186"/>
      <c r="AI53" s="186"/>
      <c r="AJ53" s="186"/>
      <c r="AK53" s="185">
        <f t="shared" ref="AK53:AK62" si="13">AI53+AJ53</f>
        <v>0</v>
      </c>
      <c r="AL53" s="185">
        <f t="shared" ref="AL53:AL62" si="14">AG53+AH53+AK53</f>
        <v>0</v>
      </c>
      <c r="AM53" s="97"/>
      <c r="AN53" s="196">
        <f>+$U$54+$Q$54</f>
        <v>0</v>
      </c>
      <c r="AO53" s="197"/>
      <c r="AP53" s="197"/>
    </row>
    <row r="54" spans="1:42" s="198" customFormat="1" ht="15.75">
      <c r="A54" s="199" t="s">
        <v>99</v>
      </c>
      <c r="B54" s="200"/>
      <c r="C54" s="200"/>
      <c r="D54" s="200"/>
      <c r="E54" s="201"/>
      <c r="F54" s="182"/>
      <c r="G54" s="5"/>
      <c r="H54" s="183"/>
      <c r="I54" s="184"/>
      <c r="J54" s="184"/>
      <c r="K54" s="184"/>
      <c r="L54" s="185">
        <f t="shared" si="6"/>
        <v>0</v>
      </c>
      <c r="M54" s="186"/>
      <c r="N54" s="186"/>
      <c r="O54" s="186"/>
      <c r="P54" s="182">
        <f t="shared" si="7"/>
        <v>0</v>
      </c>
      <c r="Q54" s="187">
        <f t="shared" si="8"/>
        <v>0</v>
      </c>
      <c r="R54" s="188"/>
      <c r="S54" s="189"/>
      <c r="T54" s="73"/>
      <c r="U54" s="190">
        <f t="shared" si="9"/>
        <v>0</v>
      </c>
      <c r="V54" s="191"/>
      <c r="W54" s="192"/>
      <c r="X54" s="192"/>
      <c r="Y54" s="193"/>
      <c r="Z54" s="194">
        <f t="shared" si="10"/>
        <v>0</v>
      </c>
      <c r="AA54" s="2"/>
      <c r="AB54" s="194">
        <f t="shared" si="11"/>
        <v>0</v>
      </c>
      <c r="AC54" s="2"/>
      <c r="AD54" s="195"/>
      <c r="AE54" s="186"/>
      <c r="AF54" s="186"/>
      <c r="AG54" s="185">
        <f t="shared" si="12"/>
        <v>0</v>
      </c>
      <c r="AH54" s="186"/>
      <c r="AI54" s="186"/>
      <c r="AJ54" s="186"/>
      <c r="AK54" s="185">
        <f t="shared" si="13"/>
        <v>0</v>
      </c>
      <c r="AL54" s="185">
        <f t="shared" si="14"/>
        <v>0</v>
      </c>
      <c r="AM54" s="3"/>
      <c r="AN54" s="196">
        <f>+$U$54+$Q$54</f>
        <v>0</v>
      </c>
      <c r="AO54" s="197"/>
      <c r="AP54" s="197"/>
    </row>
    <row r="55" spans="1:42" s="198" customFormat="1" ht="15.75">
      <c r="A55" s="199" t="s">
        <v>100</v>
      </c>
      <c r="B55" s="200"/>
      <c r="C55" s="200"/>
      <c r="D55" s="200"/>
      <c r="E55" s="201"/>
      <c r="F55" s="182"/>
      <c r="G55" s="5"/>
      <c r="H55" s="183"/>
      <c r="I55" s="184"/>
      <c r="J55" s="184"/>
      <c r="K55" s="184"/>
      <c r="L55" s="185">
        <f t="shared" si="6"/>
        <v>0</v>
      </c>
      <c r="M55" s="186"/>
      <c r="N55" s="186"/>
      <c r="O55" s="186"/>
      <c r="P55" s="182">
        <f t="shared" si="7"/>
        <v>0</v>
      </c>
      <c r="Q55" s="187">
        <f t="shared" si="8"/>
        <v>0</v>
      </c>
      <c r="R55" s="188"/>
      <c r="S55" s="189"/>
      <c r="T55" s="73"/>
      <c r="U55" s="190">
        <f t="shared" si="9"/>
        <v>0</v>
      </c>
      <c r="V55" s="191"/>
      <c r="W55" s="192"/>
      <c r="X55" s="192"/>
      <c r="Y55" s="193"/>
      <c r="Z55" s="194">
        <f t="shared" si="10"/>
        <v>0</v>
      </c>
      <c r="AA55" s="92"/>
      <c r="AB55" s="194">
        <f t="shared" si="11"/>
        <v>0</v>
      </c>
      <c r="AC55" s="92"/>
      <c r="AD55" s="195"/>
      <c r="AE55" s="186"/>
      <c r="AF55" s="186"/>
      <c r="AG55" s="185">
        <f t="shared" si="12"/>
        <v>0</v>
      </c>
      <c r="AH55" s="186"/>
      <c r="AI55" s="186"/>
      <c r="AJ55" s="186"/>
      <c r="AK55" s="185">
        <f t="shared" si="13"/>
        <v>0</v>
      </c>
      <c r="AL55" s="185">
        <f t="shared" si="14"/>
        <v>0</v>
      </c>
      <c r="AM55" s="97"/>
      <c r="AN55" s="196">
        <f>+$U$55+$Q$55</f>
        <v>0</v>
      </c>
      <c r="AO55" s="197"/>
      <c r="AP55" s="197"/>
    </row>
    <row r="56" spans="1:42" s="198" customFormat="1" ht="15.75">
      <c r="A56" s="199" t="s">
        <v>101</v>
      </c>
      <c r="B56" s="200"/>
      <c r="C56" s="200"/>
      <c r="D56" s="200"/>
      <c r="E56" s="201"/>
      <c r="F56" s="182"/>
      <c r="G56" s="5"/>
      <c r="H56" s="195"/>
      <c r="I56" s="184"/>
      <c r="J56" s="184"/>
      <c r="K56" s="184"/>
      <c r="L56" s="185">
        <f t="shared" si="6"/>
        <v>0</v>
      </c>
      <c r="M56" s="186"/>
      <c r="N56" s="186"/>
      <c r="O56" s="186"/>
      <c r="P56" s="182">
        <f t="shared" si="7"/>
        <v>0</v>
      </c>
      <c r="Q56" s="187">
        <f t="shared" si="8"/>
        <v>0</v>
      </c>
      <c r="R56" s="188"/>
      <c r="S56" s="189"/>
      <c r="T56" s="73"/>
      <c r="U56" s="190">
        <f t="shared" si="9"/>
        <v>0</v>
      </c>
      <c r="V56" s="191"/>
      <c r="W56" s="192"/>
      <c r="X56" s="192"/>
      <c r="Y56" s="193"/>
      <c r="Z56" s="194">
        <f t="shared" si="10"/>
        <v>0</v>
      </c>
      <c r="AA56" s="2"/>
      <c r="AB56" s="194">
        <f t="shared" si="11"/>
        <v>0</v>
      </c>
      <c r="AC56" s="2"/>
      <c r="AD56" s="195"/>
      <c r="AE56" s="186"/>
      <c r="AF56" s="186"/>
      <c r="AG56" s="185">
        <f t="shared" si="12"/>
        <v>0</v>
      </c>
      <c r="AH56" s="186"/>
      <c r="AI56" s="186"/>
      <c r="AJ56" s="186"/>
      <c r="AK56" s="185">
        <f t="shared" si="13"/>
        <v>0</v>
      </c>
      <c r="AL56" s="185">
        <f t="shared" si="14"/>
        <v>0</v>
      </c>
      <c r="AM56" s="3"/>
      <c r="AN56" s="196">
        <f t="shared" ref="AN56:AN62" si="15">+$U$55+$Q$55</f>
        <v>0</v>
      </c>
      <c r="AO56" s="197"/>
      <c r="AP56" s="197"/>
    </row>
    <row r="57" spans="1:42" s="198" customFormat="1" ht="15.75">
      <c r="A57" s="199" t="s">
        <v>102</v>
      </c>
      <c r="B57" s="200"/>
      <c r="C57" s="200"/>
      <c r="D57" s="200"/>
      <c r="E57" s="201"/>
      <c r="F57" s="182"/>
      <c r="G57" s="5"/>
      <c r="H57" s="195"/>
      <c r="I57" s="184"/>
      <c r="J57" s="184"/>
      <c r="K57" s="184"/>
      <c r="L57" s="185">
        <f t="shared" si="6"/>
        <v>0</v>
      </c>
      <c r="M57" s="202"/>
      <c r="N57" s="195"/>
      <c r="O57" s="195"/>
      <c r="P57" s="182">
        <f t="shared" si="7"/>
        <v>0</v>
      </c>
      <c r="Q57" s="187">
        <f t="shared" si="8"/>
        <v>0</v>
      </c>
      <c r="R57" s="188"/>
      <c r="S57" s="189"/>
      <c r="T57" s="73"/>
      <c r="U57" s="190">
        <f t="shared" si="9"/>
        <v>0</v>
      </c>
      <c r="V57" s="191"/>
      <c r="W57" s="192"/>
      <c r="X57" s="192"/>
      <c r="Y57" s="193"/>
      <c r="Z57" s="194">
        <f t="shared" si="10"/>
        <v>0</v>
      </c>
      <c r="AA57" s="92"/>
      <c r="AB57" s="194">
        <f t="shared" si="11"/>
        <v>0</v>
      </c>
      <c r="AC57" s="92"/>
      <c r="AD57" s="195"/>
      <c r="AE57" s="186"/>
      <c r="AF57" s="186"/>
      <c r="AG57" s="185">
        <f t="shared" si="12"/>
        <v>0</v>
      </c>
      <c r="AH57" s="186"/>
      <c r="AI57" s="186"/>
      <c r="AJ57" s="186"/>
      <c r="AK57" s="185">
        <f t="shared" si="13"/>
        <v>0</v>
      </c>
      <c r="AL57" s="185">
        <f t="shared" si="14"/>
        <v>0</v>
      </c>
      <c r="AM57" s="97"/>
      <c r="AN57" s="196">
        <f t="shared" si="15"/>
        <v>0</v>
      </c>
      <c r="AO57" s="197"/>
      <c r="AP57" s="197"/>
    </row>
    <row r="58" spans="1:42" s="198" customFormat="1" ht="15.75">
      <c r="A58" s="203" t="s">
        <v>103</v>
      </c>
      <c r="B58" s="204"/>
      <c r="C58" s="204"/>
      <c r="D58" s="204"/>
      <c r="E58" s="205"/>
      <c r="F58" s="206"/>
      <c r="G58" s="207"/>
      <c r="H58" s="208"/>
      <c r="I58" s="184"/>
      <c r="J58" s="184">
        <f>+(48964+286728.56+13221.45+82347.06+37545.37)/1000</f>
        <v>468.80644000000001</v>
      </c>
      <c r="K58" s="184">
        <f>+(108457.04)/1000</f>
        <v>108.45703999999999</v>
      </c>
      <c r="L58" s="209">
        <f>I58+J58+K58</f>
        <v>577.26347999999996</v>
      </c>
      <c r="M58" s="210"/>
      <c r="N58" s="211"/>
      <c r="O58" s="212"/>
      <c r="P58" s="213">
        <f t="shared" si="7"/>
        <v>577.26347999999996</v>
      </c>
      <c r="Q58" s="196">
        <f t="shared" si="8"/>
        <v>577.26347999999996</v>
      </c>
      <c r="R58" s="214"/>
      <c r="S58" s="215">
        <f>5.77*24.2</f>
        <v>139.63399999999999</v>
      </c>
      <c r="T58" s="216">
        <f>5.77*8.5</f>
        <v>49.044999999999995</v>
      </c>
      <c r="U58" s="190">
        <f t="shared" si="9"/>
        <v>188.67899999999997</v>
      </c>
      <c r="V58" s="191"/>
      <c r="W58" s="192">
        <f>+(5658.02+2560.8)/1000</f>
        <v>8.2188199999999991</v>
      </c>
      <c r="X58" s="192"/>
      <c r="Y58" s="192"/>
      <c r="Z58" s="217">
        <f t="shared" si="10"/>
        <v>8.2188199999999991</v>
      </c>
      <c r="AA58" s="191"/>
      <c r="AB58" s="217">
        <f t="shared" si="11"/>
        <v>774.16129999999998</v>
      </c>
      <c r="AC58" s="218"/>
      <c r="AD58" s="219"/>
      <c r="AE58" s="219"/>
      <c r="AF58" s="192"/>
      <c r="AG58" s="220">
        <f t="shared" si="12"/>
        <v>0</v>
      </c>
      <c r="AH58" s="219"/>
      <c r="AI58" s="219"/>
      <c r="AJ58" s="219"/>
      <c r="AK58" s="220">
        <f t="shared" si="13"/>
        <v>0</v>
      </c>
      <c r="AL58" s="217">
        <f t="shared" si="14"/>
        <v>0</v>
      </c>
      <c r="AM58" s="221"/>
      <c r="AN58" s="196">
        <f>+$U$55+AB58</f>
        <v>774.16129999999998</v>
      </c>
    </row>
    <row r="59" spans="1:42" s="198" customFormat="1" ht="15.75">
      <c r="A59" s="222" t="s">
        <v>104</v>
      </c>
      <c r="B59" s="223"/>
      <c r="C59" s="223"/>
      <c r="D59" s="223"/>
      <c r="E59" s="224"/>
      <c r="F59" s="206"/>
      <c r="G59" s="207"/>
      <c r="H59" s="208"/>
      <c r="I59" s="184"/>
      <c r="J59" s="184"/>
      <c r="K59" s="184"/>
      <c r="L59" s="209">
        <f t="shared" si="6"/>
        <v>0</v>
      </c>
      <c r="M59" s="210"/>
      <c r="N59" s="211"/>
      <c r="O59" s="212"/>
      <c r="P59" s="213">
        <f t="shared" si="7"/>
        <v>0</v>
      </c>
      <c r="Q59" s="196">
        <f t="shared" si="8"/>
        <v>0</v>
      </c>
      <c r="R59" s="214"/>
      <c r="S59" s="215"/>
      <c r="T59" s="216"/>
      <c r="U59" s="190">
        <f t="shared" si="9"/>
        <v>0</v>
      </c>
      <c r="V59" s="191"/>
      <c r="W59" s="192"/>
      <c r="X59" s="192"/>
      <c r="Y59" s="192"/>
      <c r="Z59" s="217">
        <f t="shared" si="10"/>
        <v>0</v>
      </c>
      <c r="AA59" s="191"/>
      <c r="AB59" s="217">
        <f t="shared" si="11"/>
        <v>0</v>
      </c>
      <c r="AC59" s="218"/>
      <c r="AD59" s="219"/>
      <c r="AE59" s="219"/>
      <c r="AF59" s="192"/>
      <c r="AG59" s="220">
        <f t="shared" si="12"/>
        <v>0</v>
      </c>
      <c r="AH59" s="219"/>
      <c r="AI59" s="219"/>
      <c r="AJ59" s="219"/>
      <c r="AK59" s="220">
        <f t="shared" si="13"/>
        <v>0</v>
      </c>
      <c r="AL59" s="217">
        <f t="shared" si="14"/>
        <v>0</v>
      </c>
      <c r="AM59" s="221"/>
      <c r="AN59" s="196">
        <f t="shared" si="15"/>
        <v>0</v>
      </c>
    </row>
    <row r="60" spans="1:42" s="198" customFormat="1" ht="15.75">
      <c r="A60" s="222" t="s">
        <v>105</v>
      </c>
      <c r="B60" s="223"/>
      <c r="C60" s="223"/>
      <c r="D60" s="223"/>
      <c r="E60" s="224"/>
      <c r="F60" s="206"/>
      <c r="G60" s="207"/>
      <c r="H60" s="208"/>
      <c r="I60" s="184"/>
      <c r="J60" s="184"/>
      <c r="K60" s="184"/>
      <c r="L60" s="209">
        <f t="shared" si="6"/>
        <v>0</v>
      </c>
      <c r="M60" s="210"/>
      <c r="N60" s="211"/>
      <c r="O60" s="212"/>
      <c r="P60" s="213">
        <f t="shared" si="7"/>
        <v>0</v>
      </c>
      <c r="Q60" s="196">
        <f t="shared" si="8"/>
        <v>0</v>
      </c>
      <c r="R60" s="214"/>
      <c r="S60" s="215"/>
      <c r="T60" s="216"/>
      <c r="U60" s="190">
        <f t="shared" si="9"/>
        <v>0</v>
      </c>
      <c r="V60" s="191"/>
      <c r="W60" s="192"/>
      <c r="X60" s="192"/>
      <c r="Y60" s="192"/>
      <c r="Z60" s="217">
        <f t="shared" si="10"/>
        <v>0</v>
      </c>
      <c r="AA60" s="191"/>
      <c r="AB60" s="217">
        <f t="shared" si="11"/>
        <v>0</v>
      </c>
      <c r="AC60" s="218"/>
      <c r="AD60" s="219"/>
      <c r="AE60" s="219"/>
      <c r="AF60" s="192"/>
      <c r="AG60" s="220">
        <f t="shared" si="12"/>
        <v>0</v>
      </c>
      <c r="AH60" s="219"/>
      <c r="AI60" s="219"/>
      <c r="AJ60" s="219"/>
      <c r="AK60" s="220">
        <f t="shared" si="13"/>
        <v>0</v>
      </c>
      <c r="AL60" s="217">
        <f t="shared" si="14"/>
        <v>0</v>
      </c>
      <c r="AM60" s="221"/>
      <c r="AN60" s="196">
        <f t="shared" si="15"/>
        <v>0</v>
      </c>
    </row>
    <row r="61" spans="1:42" s="198" customFormat="1" ht="15.75">
      <c r="A61" s="222" t="s">
        <v>106</v>
      </c>
      <c r="B61" s="223"/>
      <c r="C61" s="223"/>
      <c r="D61" s="223"/>
      <c r="E61" s="224"/>
      <c r="F61" s="206"/>
      <c r="G61" s="207"/>
      <c r="H61" s="208"/>
      <c r="I61" s="184"/>
      <c r="J61" s="184"/>
      <c r="K61" s="184"/>
      <c r="L61" s="209">
        <f t="shared" si="6"/>
        <v>0</v>
      </c>
      <c r="M61" s="210"/>
      <c r="N61" s="211"/>
      <c r="O61" s="212"/>
      <c r="P61" s="213">
        <f t="shared" si="7"/>
        <v>0</v>
      </c>
      <c r="Q61" s="196">
        <f t="shared" si="8"/>
        <v>0</v>
      </c>
      <c r="R61" s="214"/>
      <c r="S61" s="215"/>
      <c r="T61" s="216"/>
      <c r="U61" s="190">
        <f t="shared" si="9"/>
        <v>0</v>
      </c>
      <c r="V61" s="191"/>
      <c r="W61" s="192"/>
      <c r="X61" s="192"/>
      <c r="Y61" s="192"/>
      <c r="Z61" s="217">
        <f t="shared" si="10"/>
        <v>0</v>
      </c>
      <c r="AA61" s="191"/>
      <c r="AB61" s="217">
        <f t="shared" si="11"/>
        <v>0</v>
      </c>
      <c r="AC61" s="218"/>
      <c r="AD61" s="219"/>
      <c r="AE61" s="219"/>
      <c r="AF61" s="192"/>
      <c r="AG61" s="220">
        <f t="shared" si="12"/>
        <v>0</v>
      </c>
      <c r="AH61" s="219"/>
      <c r="AI61" s="219"/>
      <c r="AJ61" s="219"/>
      <c r="AK61" s="220">
        <f t="shared" si="13"/>
        <v>0</v>
      </c>
      <c r="AL61" s="217">
        <f t="shared" si="14"/>
        <v>0</v>
      </c>
      <c r="AM61" s="221"/>
      <c r="AN61" s="196">
        <f t="shared" si="15"/>
        <v>0</v>
      </c>
    </row>
    <row r="62" spans="1:42" s="198" customFormat="1" ht="15.75">
      <c r="A62" s="222" t="s">
        <v>107</v>
      </c>
      <c r="B62" s="223"/>
      <c r="C62" s="223"/>
      <c r="D62" s="223"/>
      <c r="E62" s="224"/>
      <c r="F62" s="206"/>
      <c r="G62" s="207"/>
      <c r="H62" s="208"/>
      <c r="I62" s="184"/>
      <c r="J62" s="184"/>
      <c r="K62" s="184"/>
      <c r="L62" s="209">
        <f t="shared" si="6"/>
        <v>0</v>
      </c>
      <c r="M62" s="210"/>
      <c r="N62" s="225"/>
      <c r="O62" s="212"/>
      <c r="P62" s="213">
        <f t="shared" si="7"/>
        <v>0</v>
      </c>
      <c r="Q62" s="196">
        <f t="shared" si="8"/>
        <v>0</v>
      </c>
      <c r="R62" s="214"/>
      <c r="S62" s="215"/>
      <c r="T62" s="216"/>
      <c r="U62" s="190">
        <f t="shared" si="9"/>
        <v>0</v>
      </c>
      <c r="V62" s="191"/>
      <c r="W62" s="192"/>
      <c r="X62" s="192"/>
      <c r="Y62" s="192"/>
      <c r="Z62" s="217">
        <f t="shared" si="10"/>
        <v>0</v>
      </c>
      <c r="AA62" s="191"/>
      <c r="AB62" s="217">
        <f t="shared" si="11"/>
        <v>0</v>
      </c>
      <c r="AC62" s="218"/>
      <c r="AD62" s="219"/>
      <c r="AE62" s="219"/>
      <c r="AF62" s="192"/>
      <c r="AG62" s="220">
        <f t="shared" si="12"/>
        <v>0</v>
      </c>
      <c r="AH62" s="219"/>
      <c r="AI62" s="219"/>
      <c r="AJ62" s="219"/>
      <c r="AK62" s="220">
        <f t="shared" si="13"/>
        <v>0</v>
      </c>
      <c r="AL62" s="217">
        <f t="shared" si="14"/>
        <v>0</v>
      </c>
      <c r="AM62" s="221"/>
      <c r="AN62" s="196">
        <f t="shared" si="15"/>
        <v>0</v>
      </c>
    </row>
    <row r="63" spans="1:42" s="198" customFormat="1" ht="15.75">
      <c r="A63" s="226" t="s">
        <v>108</v>
      </c>
      <c r="B63" s="226"/>
      <c r="C63" s="226"/>
      <c r="D63" s="226"/>
      <c r="E63" s="226"/>
      <c r="F63" s="227"/>
      <c r="G63" s="228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9"/>
      <c r="S63" s="227"/>
      <c r="T63" s="227"/>
      <c r="U63" s="227"/>
      <c r="V63" s="230"/>
      <c r="W63" s="227"/>
      <c r="X63" s="227"/>
      <c r="Y63" s="227"/>
      <c r="Z63" s="227"/>
      <c r="AA63" s="230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31"/>
      <c r="AN63" s="227"/>
    </row>
    <row r="64" spans="1:42" s="97" customFormat="1" ht="23.25" customHeight="1" thickBot="1">
      <c r="A64" s="232"/>
      <c r="B64" s="232"/>
      <c r="C64" s="232"/>
      <c r="D64" s="232"/>
      <c r="E64" s="232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4"/>
      <c r="S64" s="233"/>
      <c r="T64" s="233"/>
      <c r="U64" s="233"/>
      <c r="V64" s="235"/>
      <c r="W64" s="233"/>
      <c r="X64" s="233"/>
      <c r="Y64" s="233"/>
      <c r="Z64" s="233"/>
      <c r="AA64" s="235"/>
      <c r="AB64" s="233"/>
      <c r="AC64" s="236"/>
      <c r="AD64" s="233"/>
      <c r="AE64" s="233"/>
      <c r="AF64" s="233"/>
      <c r="AG64" s="233"/>
      <c r="AH64" s="233"/>
      <c r="AI64" s="233"/>
      <c r="AJ64" s="233"/>
      <c r="AK64" s="233"/>
      <c r="AL64" s="233"/>
      <c r="AM64" s="237"/>
      <c r="AN64" s="233"/>
      <c r="AO64" s="237"/>
      <c r="AP64" s="237"/>
    </row>
    <row r="65" spans="1:42" ht="40.15" customHeight="1">
      <c r="A65" s="11"/>
      <c r="B65" s="238" t="s">
        <v>109</v>
      </c>
      <c r="C65" s="239"/>
      <c r="D65" s="239"/>
      <c r="E65" s="239"/>
      <c r="F65" s="240"/>
      <c r="G65" s="241"/>
      <c r="H65" s="241"/>
      <c r="I65" s="242"/>
      <c r="J65" s="242"/>
      <c r="K65" s="243"/>
      <c r="L65" s="243"/>
      <c r="M65" s="243"/>
      <c r="N65" s="243"/>
      <c r="O65" s="243"/>
      <c r="P65" s="243"/>
      <c r="Q65" s="243"/>
      <c r="R65" s="244"/>
      <c r="S65" s="243"/>
      <c r="T65" s="243"/>
      <c r="U65" s="243"/>
      <c r="V65" s="245"/>
      <c r="W65" s="243"/>
      <c r="X65" s="11"/>
      <c r="Y65" s="11"/>
      <c r="Z65" s="96"/>
      <c r="AA65" s="11"/>
      <c r="AB65" s="96"/>
      <c r="AC65" s="11"/>
      <c r="AD65" s="11"/>
      <c r="AE65" s="11"/>
      <c r="AF65" s="11"/>
      <c r="AG65" s="11"/>
      <c r="AH65" s="11"/>
      <c r="AI65" s="453" t="s">
        <v>110</v>
      </c>
      <c r="AJ65" s="453"/>
      <c r="AK65" s="453"/>
      <c r="AL65" s="453"/>
      <c r="AM65" s="233"/>
      <c r="AN65" s="246">
        <f>+AN51-SUM(AN54:AN62)</f>
        <v>46429.202984139563</v>
      </c>
      <c r="AO65" s="11"/>
      <c r="AP65" s="11"/>
    </row>
    <row r="66" spans="1:42" ht="18.75" thickBot="1">
      <c r="A66" s="11"/>
      <c r="B66" s="247"/>
      <c r="C66" s="248"/>
      <c r="D66" s="248"/>
      <c r="E66" s="248"/>
      <c r="F66" s="249"/>
      <c r="G66" s="241"/>
      <c r="H66" s="250"/>
      <c r="I66" s="251"/>
      <c r="J66" s="242"/>
      <c r="K66" s="252" t="s">
        <v>111</v>
      </c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4"/>
      <c r="X66" s="11"/>
      <c r="Y66" s="11"/>
      <c r="Z66" s="96"/>
      <c r="AA66" s="11"/>
      <c r="AB66" s="96"/>
      <c r="AC66" s="11"/>
      <c r="AD66" s="11"/>
      <c r="AE66" s="11"/>
      <c r="AF66" s="11"/>
      <c r="AG66" s="11"/>
      <c r="AH66" s="11"/>
      <c r="AI66" s="233"/>
      <c r="AJ66" s="233"/>
      <c r="AK66" s="233"/>
      <c r="AL66" s="233"/>
      <c r="AM66" s="11"/>
      <c r="AN66" s="233"/>
    </row>
    <row r="67" spans="1:42" ht="14.25" customHeight="1">
      <c r="B67" s="255" t="s">
        <v>112</v>
      </c>
      <c r="C67" s="256" t="s">
        <v>113</v>
      </c>
      <c r="D67" s="257"/>
      <c r="E67" s="257"/>
      <c r="F67" s="258"/>
      <c r="G67" s="259"/>
      <c r="H67" s="260" t="s">
        <v>114</v>
      </c>
      <c r="I67" s="11"/>
      <c r="J67" s="261"/>
      <c r="K67" s="262" t="s">
        <v>115</v>
      </c>
      <c r="L67" s="263"/>
      <c r="M67" s="263"/>
      <c r="N67" s="263"/>
      <c r="O67" s="263"/>
      <c r="P67" s="263"/>
      <c r="Q67" s="263">
        <f>17244/1000</f>
        <v>17.244</v>
      </c>
      <c r="R67" s="264"/>
      <c r="S67" s="264"/>
      <c r="T67" s="264"/>
      <c r="U67" s="264"/>
      <c r="V67" s="264"/>
      <c r="W67" s="265"/>
      <c r="X67" s="11"/>
      <c r="Y67" s="11"/>
      <c r="Z67" s="96"/>
      <c r="AA67" s="11"/>
      <c r="AB67" s="96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</row>
    <row r="68" spans="1:42" ht="14.25" customHeight="1">
      <c r="B68" s="266" t="s">
        <v>116</v>
      </c>
      <c r="C68" s="267" t="s">
        <v>117</v>
      </c>
      <c r="D68" s="268"/>
      <c r="E68" s="268"/>
      <c r="F68" s="269"/>
      <c r="G68" s="259"/>
      <c r="H68" s="270">
        <f>+(35621212+298405+2990282+1355455)/1000</f>
        <v>40265.353999999999</v>
      </c>
      <c r="I68" s="11"/>
      <c r="J68" s="271"/>
      <c r="K68" s="262" t="s">
        <v>118</v>
      </c>
      <c r="L68" s="263"/>
      <c r="M68" s="263"/>
      <c r="N68" s="263"/>
      <c r="O68" s="263"/>
      <c r="P68" s="263"/>
      <c r="Q68" s="263">
        <f>3078/1000</f>
        <v>3.0779999999999998</v>
      </c>
      <c r="R68" s="264"/>
      <c r="S68" s="264"/>
      <c r="T68" s="264"/>
      <c r="U68" s="264"/>
      <c r="V68" s="264"/>
      <c r="W68" s="265"/>
      <c r="X68" s="11"/>
      <c r="Y68" s="11"/>
      <c r="Z68" s="96"/>
      <c r="AA68" s="11"/>
      <c r="AB68" s="96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</row>
    <row r="69" spans="1:42" ht="14.25" customHeight="1">
      <c r="B69" s="272" t="s">
        <v>119</v>
      </c>
      <c r="C69" s="273" t="s">
        <v>120</v>
      </c>
      <c r="D69" s="274"/>
      <c r="E69" s="274"/>
      <c r="F69" s="275"/>
      <c r="G69" s="259"/>
      <c r="H69" s="276">
        <f>2035045/1000</f>
        <v>2035.0450000000001</v>
      </c>
      <c r="I69" s="11"/>
      <c r="J69" s="271"/>
      <c r="K69" s="262" t="s">
        <v>121</v>
      </c>
      <c r="L69" s="263"/>
      <c r="M69" s="263"/>
      <c r="N69" s="263"/>
      <c r="O69" s="263"/>
      <c r="P69" s="263"/>
      <c r="Q69" s="263">
        <f>103424/1000</f>
        <v>103.42400000000001</v>
      </c>
      <c r="R69" s="264"/>
      <c r="S69" s="264"/>
      <c r="T69" s="264"/>
      <c r="U69" s="264"/>
      <c r="V69" s="264"/>
      <c r="W69" s="265"/>
      <c r="X69" s="11"/>
      <c r="Y69" s="11"/>
      <c r="Z69" s="96"/>
      <c r="AA69" s="11"/>
      <c r="AB69" s="96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</row>
    <row r="70" spans="1:42" ht="14.25" customHeight="1">
      <c r="B70" s="272" t="s">
        <v>122</v>
      </c>
      <c r="C70" s="273" t="s">
        <v>123</v>
      </c>
      <c r="D70" s="274"/>
      <c r="E70" s="274"/>
      <c r="F70" s="275"/>
      <c r="G70" s="259"/>
      <c r="H70" s="276">
        <f>8408791/1000</f>
        <v>8408.7909999999993</v>
      </c>
      <c r="I70" s="11"/>
      <c r="J70" s="271"/>
      <c r="K70" s="277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9"/>
      <c r="X70" s="11"/>
      <c r="Y70" s="11"/>
      <c r="Z70" s="96"/>
      <c r="AA70" s="11"/>
      <c r="AB70" s="96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</row>
    <row r="71" spans="1:42" ht="14.25" customHeight="1" thickBot="1">
      <c r="B71" s="272" t="s">
        <v>124</v>
      </c>
      <c r="C71" s="273" t="s">
        <v>125</v>
      </c>
      <c r="D71" s="274"/>
      <c r="E71" s="274"/>
      <c r="F71" s="275"/>
      <c r="G71" s="259"/>
      <c r="H71" s="276"/>
      <c r="I71" s="11"/>
      <c r="J71" s="271"/>
      <c r="K71" s="280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2"/>
      <c r="X71" s="11"/>
      <c r="Y71" s="11"/>
      <c r="Z71" s="96"/>
      <c r="AA71" s="11"/>
      <c r="AB71" s="96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</row>
    <row r="72" spans="1:42" ht="21.75" customHeight="1" thickTop="1">
      <c r="B72" s="272" t="s">
        <v>126</v>
      </c>
      <c r="C72" s="273" t="s">
        <v>127</v>
      </c>
      <c r="D72" s="274"/>
      <c r="E72" s="274"/>
      <c r="F72" s="275"/>
      <c r="G72" s="259"/>
      <c r="H72" s="276">
        <f>122772/1000</f>
        <v>122.77200000000001</v>
      </c>
      <c r="I72" s="11"/>
      <c r="J72" s="271"/>
      <c r="K72" s="283" t="s">
        <v>128</v>
      </c>
      <c r="L72" s="284"/>
      <c r="M72" s="284"/>
      <c r="N72" s="284"/>
      <c r="O72" s="284"/>
      <c r="P72" s="284"/>
      <c r="Q72" s="284"/>
      <c r="R72" s="284"/>
      <c r="S72" s="284"/>
      <c r="T72" s="284"/>
      <c r="U72" s="284"/>
      <c r="V72" s="284"/>
      <c r="W72" s="285"/>
      <c r="X72" s="11"/>
      <c r="Y72" s="11"/>
      <c r="Z72" s="96"/>
      <c r="AA72" s="11"/>
      <c r="AB72" s="96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</row>
    <row r="73" spans="1:42" ht="20.25">
      <c r="B73" s="272" t="s">
        <v>129</v>
      </c>
      <c r="C73" s="273" t="s">
        <v>130</v>
      </c>
      <c r="D73" s="286"/>
      <c r="E73" s="286"/>
      <c r="F73" s="287"/>
      <c r="G73" s="259"/>
      <c r="H73" s="276">
        <v>4.24</v>
      </c>
      <c r="I73" s="11"/>
      <c r="J73" s="288"/>
      <c r="K73" s="289" t="s">
        <v>131</v>
      </c>
      <c r="L73" s="290"/>
      <c r="M73" s="291">
        <v>96</v>
      </c>
      <c r="N73" s="291"/>
      <c r="O73" s="291"/>
      <c r="P73" s="291"/>
      <c r="Q73" s="291"/>
      <c r="R73" s="291"/>
      <c r="S73" s="291"/>
      <c r="T73" s="291"/>
      <c r="U73" s="291"/>
      <c r="V73" s="291"/>
      <c r="W73" s="292"/>
      <c r="X73" s="11"/>
      <c r="Y73" s="11"/>
      <c r="Z73" s="96"/>
      <c r="AA73" s="11"/>
      <c r="AB73" s="96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1:42" ht="20.25">
      <c r="B74" s="272" t="s">
        <v>132</v>
      </c>
      <c r="C74" s="273" t="s">
        <v>133</v>
      </c>
      <c r="D74" s="286"/>
      <c r="E74" s="286"/>
      <c r="F74" s="287"/>
      <c r="G74" s="259"/>
      <c r="H74" s="276">
        <f>6954301/1000</f>
        <v>6954.3010000000004</v>
      </c>
      <c r="I74" s="11"/>
      <c r="J74" s="288"/>
      <c r="K74" s="293" t="s">
        <v>134</v>
      </c>
      <c r="L74" s="290"/>
      <c r="M74" s="291">
        <v>397</v>
      </c>
      <c r="N74" s="290"/>
      <c r="O74" s="290"/>
      <c r="P74" s="290"/>
      <c r="Q74" s="290"/>
      <c r="R74" s="290"/>
      <c r="S74" s="290"/>
      <c r="T74" s="290"/>
      <c r="U74" s="290"/>
      <c r="V74" s="290"/>
      <c r="W74" s="294"/>
      <c r="X74" s="11"/>
      <c r="Y74" s="11"/>
      <c r="Z74" s="96"/>
      <c r="AA74" s="11"/>
      <c r="AB74" s="96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</row>
    <row r="75" spans="1:42" ht="20.25">
      <c r="B75" s="272" t="s">
        <v>135</v>
      </c>
      <c r="C75" s="273" t="s">
        <v>136</v>
      </c>
      <c r="D75" s="286"/>
      <c r="E75" s="286"/>
      <c r="F75" s="287"/>
      <c r="G75" s="259"/>
      <c r="H75" s="295"/>
      <c r="I75" s="11"/>
      <c r="J75" s="288"/>
      <c r="K75" s="296"/>
      <c r="N75" s="290"/>
      <c r="O75" s="290"/>
      <c r="P75" s="290"/>
      <c r="Q75" s="290"/>
      <c r="R75" s="290"/>
      <c r="S75" s="290"/>
      <c r="T75" s="290"/>
      <c r="U75" s="290"/>
      <c r="V75" s="290"/>
      <c r="W75" s="294"/>
      <c r="X75" s="11"/>
      <c r="Y75" s="11"/>
      <c r="Z75" s="96"/>
      <c r="AA75" s="11"/>
      <c r="AB75" s="96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</row>
    <row r="76" spans="1:42" ht="21" customHeight="1">
      <c r="B76" s="272" t="s">
        <v>137</v>
      </c>
      <c r="C76" s="273" t="s">
        <v>138</v>
      </c>
      <c r="D76" s="286"/>
      <c r="E76" s="286"/>
      <c r="F76" s="287"/>
      <c r="G76" s="259"/>
      <c r="H76" s="295"/>
      <c r="I76" s="11"/>
      <c r="J76" s="288"/>
      <c r="K76" s="297"/>
      <c r="L76" s="290"/>
      <c r="M76" s="290"/>
      <c r="N76" s="290"/>
      <c r="O76" s="290"/>
      <c r="P76" s="290"/>
      <c r="Q76" s="290"/>
      <c r="R76" s="290"/>
      <c r="S76" s="290"/>
      <c r="T76" s="290"/>
      <c r="U76" s="290"/>
      <c r="V76" s="290"/>
      <c r="W76" s="294"/>
      <c r="X76" s="11"/>
      <c r="Y76" s="11"/>
      <c r="Z76" s="96"/>
      <c r="AA76" s="11"/>
      <c r="AB76" s="96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</row>
    <row r="77" spans="1:42" ht="20.25">
      <c r="A77" s="298"/>
      <c r="B77" s="299"/>
      <c r="C77" s="299"/>
      <c r="D77" s="299"/>
      <c r="E77" s="299"/>
      <c r="F77" s="299"/>
      <c r="G77" s="300"/>
      <c r="H77" s="301"/>
      <c r="I77" s="302"/>
      <c r="J77" s="288"/>
      <c r="K77" s="303"/>
      <c r="L77" s="290"/>
      <c r="M77" s="290"/>
      <c r="N77" s="290"/>
      <c r="O77" s="290"/>
      <c r="P77" s="290"/>
      <c r="Q77" s="290"/>
      <c r="R77" s="290"/>
      <c r="S77" s="290"/>
      <c r="T77" s="290"/>
      <c r="U77" s="290"/>
      <c r="V77" s="290"/>
      <c r="W77" s="294"/>
      <c r="X77" s="11"/>
      <c r="Y77" s="11"/>
      <c r="Z77" s="96"/>
      <c r="AA77" s="11"/>
      <c r="AB77" s="96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</row>
    <row r="78" spans="1:42" ht="20.25">
      <c r="B78" s="304"/>
      <c r="C78" s="305" t="s">
        <v>139</v>
      </c>
      <c r="D78" s="306"/>
      <c r="E78" s="306"/>
      <c r="F78" s="307"/>
      <c r="G78" s="259"/>
      <c r="H78" s="308">
        <f>+SUM(H68:H76)</f>
        <v>57790.50299999999</v>
      </c>
      <c r="I78" s="11"/>
      <c r="J78" s="288"/>
      <c r="K78" s="303"/>
      <c r="L78" s="290"/>
      <c r="M78" s="290"/>
      <c r="N78" s="290"/>
      <c r="O78" s="290"/>
      <c r="P78" s="290"/>
      <c r="Q78" s="290"/>
      <c r="R78" s="290"/>
      <c r="S78" s="290"/>
      <c r="T78" s="290"/>
      <c r="U78" s="290"/>
      <c r="V78" s="290"/>
      <c r="W78" s="294"/>
      <c r="X78" s="11"/>
      <c r="Y78" s="11"/>
      <c r="Z78" s="96"/>
      <c r="AA78" s="11"/>
      <c r="AB78" s="96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</row>
    <row r="79" spans="1:42" ht="20.25">
      <c r="B79" s="309"/>
      <c r="C79" s="310"/>
      <c r="D79" s="311"/>
      <c r="E79" s="311"/>
      <c r="F79" s="311"/>
      <c r="G79" s="259"/>
      <c r="H79" s="312"/>
      <c r="I79" s="11"/>
      <c r="J79" s="288"/>
      <c r="K79" s="303"/>
      <c r="L79" s="290"/>
      <c r="M79" s="290"/>
      <c r="N79" s="290"/>
      <c r="O79" s="290"/>
      <c r="P79" s="290"/>
      <c r="Q79" s="290"/>
      <c r="R79" s="290"/>
      <c r="S79" s="290"/>
      <c r="T79" s="290"/>
      <c r="U79" s="290"/>
      <c r="V79" s="290"/>
      <c r="W79" s="294"/>
      <c r="X79" s="11"/>
      <c r="Y79" s="11"/>
      <c r="Z79" s="96"/>
      <c r="AA79" s="11"/>
      <c r="AB79" s="96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</row>
    <row r="80" spans="1:42" ht="20.25">
      <c r="B80" s="313" t="s">
        <v>140</v>
      </c>
      <c r="C80" s="314"/>
      <c r="D80" s="314"/>
      <c r="E80" s="314"/>
      <c r="F80" s="314"/>
      <c r="G80" s="259"/>
      <c r="H80" s="312"/>
      <c r="I80" s="11"/>
      <c r="J80" s="288"/>
      <c r="K80" s="303"/>
      <c r="L80" s="290"/>
      <c r="M80" s="290"/>
      <c r="N80" s="290"/>
      <c r="O80" s="290"/>
      <c r="P80" s="290"/>
      <c r="Q80" s="290"/>
      <c r="R80" s="290"/>
      <c r="S80" s="290"/>
      <c r="T80" s="290"/>
      <c r="U80" s="290"/>
      <c r="V80" s="290"/>
      <c r="W80" s="294"/>
      <c r="X80" s="11"/>
      <c r="Y80" s="11"/>
      <c r="Z80" s="96"/>
      <c r="AA80" s="11"/>
      <c r="AB80" s="96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</row>
    <row r="81" spans="2:40" ht="20.25" customHeight="1">
      <c r="B81" s="266"/>
      <c r="C81" s="315" t="s">
        <v>141</v>
      </c>
      <c r="D81" s="306"/>
      <c r="E81" s="306"/>
      <c r="F81" s="307"/>
      <c r="G81" s="259"/>
      <c r="H81" s="316">
        <v>662</v>
      </c>
      <c r="I81" s="11"/>
      <c r="J81" s="288"/>
      <c r="K81" s="303"/>
      <c r="L81" s="290"/>
      <c r="M81" s="290"/>
      <c r="N81" s="290"/>
      <c r="O81" s="290"/>
      <c r="P81" s="290"/>
      <c r="Q81" s="290"/>
      <c r="R81" s="290"/>
      <c r="S81" s="290"/>
      <c r="T81" s="290"/>
      <c r="U81" s="290"/>
      <c r="V81" s="290"/>
      <c r="W81" s="294"/>
      <c r="X81" s="11"/>
      <c r="Y81" s="11"/>
      <c r="Z81" s="96"/>
      <c r="AA81" s="11"/>
      <c r="AB81" s="96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</row>
    <row r="82" spans="2:40" ht="20.25" customHeight="1">
      <c r="B82" s="266"/>
      <c r="C82" s="315" t="s">
        <v>142</v>
      </c>
      <c r="D82" s="306"/>
      <c r="E82" s="306"/>
      <c r="F82" s="307"/>
      <c r="G82" s="259"/>
      <c r="H82" s="316">
        <f>+AH51</f>
        <v>13504.691396147424</v>
      </c>
      <c r="I82" s="11"/>
      <c r="J82" s="288"/>
      <c r="K82" s="303"/>
      <c r="L82" s="290"/>
      <c r="M82" s="290"/>
      <c r="N82" s="290"/>
      <c r="O82" s="290"/>
      <c r="P82" s="290"/>
      <c r="Q82" s="290"/>
      <c r="R82" s="290"/>
      <c r="S82" s="290"/>
      <c r="T82" s="290"/>
      <c r="U82" s="290"/>
      <c r="V82" s="290"/>
      <c r="W82" s="294"/>
      <c r="X82" s="11"/>
      <c r="Y82" s="11"/>
      <c r="Z82" s="96"/>
      <c r="AA82" s="11"/>
      <c r="AB82" s="96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</row>
    <row r="83" spans="2:40" ht="20.25" customHeight="1" thickBot="1">
      <c r="B83" s="266"/>
      <c r="C83" s="315" t="s">
        <v>143</v>
      </c>
      <c r="D83" s="306"/>
      <c r="E83" s="306"/>
      <c r="F83" s="307"/>
      <c r="G83" s="259"/>
      <c r="H83" s="316">
        <f>+AG51</f>
        <v>973.8786027130119</v>
      </c>
      <c r="I83" s="11"/>
      <c r="J83" s="288"/>
      <c r="K83" s="317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9"/>
      <c r="X83" s="11"/>
      <c r="Y83" s="11"/>
      <c r="Z83" s="96"/>
      <c r="AA83" s="11"/>
      <c r="AB83" s="96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2:40" ht="20.25" customHeight="1" thickTop="1" thickBot="1">
      <c r="B84" s="266"/>
      <c r="C84" s="315" t="s">
        <v>144</v>
      </c>
      <c r="D84" s="306"/>
      <c r="E84" s="306"/>
      <c r="F84" s="307"/>
      <c r="G84" s="259"/>
      <c r="H84" s="316">
        <f>+X51</f>
        <v>173.346</v>
      </c>
      <c r="I84" s="11"/>
      <c r="J84" s="288"/>
      <c r="K84" s="320"/>
      <c r="L84" s="321"/>
      <c r="M84" s="320"/>
      <c r="N84" s="320"/>
      <c r="O84" s="320"/>
      <c r="P84" s="320"/>
      <c r="Q84" s="321"/>
      <c r="R84" s="322"/>
      <c r="S84" s="322"/>
      <c r="T84" s="322"/>
      <c r="U84" s="323"/>
      <c r="V84" s="322"/>
      <c r="W84" s="322"/>
      <c r="X84" s="11"/>
      <c r="Y84" s="11"/>
      <c r="Z84" s="96"/>
      <c r="AA84" s="11"/>
      <c r="AB84" s="96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</row>
    <row r="85" spans="2:40" ht="16.5" customHeight="1" thickTop="1">
      <c r="B85" s="266"/>
      <c r="C85" s="315" t="s">
        <v>145</v>
      </c>
      <c r="D85" s="306"/>
      <c r="E85" s="306"/>
      <c r="F85" s="307"/>
      <c r="G85" s="259"/>
      <c r="H85" s="324"/>
      <c r="I85" s="11"/>
      <c r="J85" s="288"/>
      <c r="K85" s="454" t="s">
        <v>146</v>
      </c>
      <c r="L85" s="370"/>
      <c r="M85" s="370"/>
      <c r="N85" s="370"/>
      <c r="O85" s="455"/>
      <c r="P85" s="460">
        <v>2021</v>
      </c>
      <c r="Q85" s="321"/>
      <c r="R85" s="322"/>
      <c r="S85" s="322"/>
      <c r="T85" s="322"/>
      <c r="U85" s="323"/>
      <c r="V85" s="322"/>
      <c r="W85" s="322"/>
      <c r="X85" s="11"/>
      <c r="Y85" s="11"/>
      <c r="Z85" s="96"/>
      <c r="AA85" s="11"/>
      <c r="AB85" s="96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</row>
    <row r="86" spans="2:40" ht="20.25" customHeight="1">
      <c r="B86" s="266"/>
      <c r="C86" s="315" t="s">
        <v>147</v>
      </c>
      <c r="D86" s="306"/>
      <c r="E86" s="306"/>
      <c r="F86" s="307"/>
      <c r="G86" s="259"/>
      <c r="H86" s="325">
        <f>+T51</f>
        <v>3903.5772830000005</v>
      </c>
      <c r="I86" s="11"/>
      <c r="J86" s="288"/>
      <c r="K86" s="456"/>
      <c r="L86" s="457"/>
      <c r="M86" s="457"/>
      <c r="N86" s="457"/>
      <c r="O86" s="458"/>
      <c r="P86" s="461"/>
      <c r="Q86" s="323"/>
      <c r="R86" s="322"/>
      <c r="S86" s="322"/>
      <c r="T86" s="322"/>
      <c r="U86" s="323"/>
      <c r="V86" s="322"/>
      <c r="W86" s="322"/>
      <c r="X86" s="11"/>
      <c r="Y86" s="11"/>
      <c r="Z86" s="96"/>
      <c r="AA86" s="11"/>
      <c r="AB86" s="96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</row>
    <row r="87" spans="2:40" ht="15" thickBot="1">
      <c r="B87" s="309"/>
      <c r="C87" s="310"/>
      <c r="D87" s="311"/>
      <c r="E87" s="311"/>
      <c r="F87" s="311"/>
      <c r="G87" s="259"/>
      <c r="H87" s="326"/>
      <c r="I87" s="11"/>
      <c r="J87" s="288"/>
      <c r="K87" s="372"/>
      <c r="L87" s="373"/>
      <c r="M87" s="373"/>
      <c r="N87" s="373"/>
      <c r="O87" s="459"/>
      <c r="P87" s="462"/>
      <c r="Q87" s="323"/>
      <c r="R87" s="322"/>
      <c r="S87" s="322"/>
      <c r="T87" s="322"/>
      <c r="U87" s="323"/>
      <c r="V87" s="322"/>
      <c r="W87" s="322"/>
      <c r="X87" s="11"/>
      <c r="Y87" s="11"/>
      <c r="Z87" s="96"/>
      <c r="AA87" s="11"/>
      <c r="AB87" s="96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</row>
    <row r="88" spans="2:40" ht="13.9" customHeight="1" thickTop="1" thickBot="1">
      <c r="B88" s="304"/>
      <c r="C88" s="305" t="s">
        <v>148</v>
      </c>
      <c r="D88" s="306"/>
      <c r="E88" s="306"/>
      <c r="F88" s="307"/>
      <c r="G88" s="259"/>
      <c r="H88" s="327">
        <f>+H78-H81-H82-H83+H84+H85+H86</f>
        <v>46726.856284139547</v>
      </c>
      <c r="I88" s="11"/>
      <c r="J88" s="288"/>
      <c r="K88" s="320"/>
      <c r="L88" s="321"/>
      <c r="M88" s="320"/>
      <c r="N88" s="320"/>
      <c r="O88" s="322"/>
      <c r="P88" s="322"/>
      <c r="Q88" s="323"/>
      <c r="R88" s="322"/>
      <c r="S88" s="322"/>
      <c r="T88" s="322"/>
      <c r="U88" s="323"/>
      <c r="V88" s="322"/>
      <c r="W88" s="322"/>
      <c r="X88" s="11"/>
      <c r="Y88" s="11"/>
      <c r="Z88" s="96"/>
      <c r="AA88" s="11"/>
      <c r="AB88" s="96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</row>
    <row r="89" spans="2:40" ht="13.9" customHeight="1" thickTop="1">
      <c r="B89" s="309"/>
      <c r="C89" s="310"/>
      <c r="D89" s="311"/>
      <c r="E89" s="311"/>
      <c r="F89" s="311"/>
      <c r="G89" s="259"/>
      <c r="H89" s="326"/>
      <c r="I89" s="11"/>
      <c r="J89" s="288"/>
      <c r="K89" s="463" t="s">
        <v>149</v>
      </c>
      <c r="L89" s="370"/>
      <c r="M89" s="371"/>
      <c r="N89" s="465" t="s">
        <v>154</v>
      </c>
      <c r="O89" s="376"/>
      <c r="P89" s="376"/>
      <c r="Q89" s="376"/>
      <c r="R89" s="376"/>
      <c r="S89" s="376"/>
      <c r="T89" s="376"/>
      <c r="U89" s="377"/>
      <c r="V89" s="322"/>
      <c r="W89" s="322"/>
      <c r="X89" s="11"/>
      <c r="Y89" s="11"/>
      <c r="Z89" s="96"/>
      <c r="AA89" s="11"/>
      <c r="AB89" s="96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</row>
    <row r="90" spans="2:40" ht="14.45" customHeight="1">
      <c r="B90" s="304"/>
      <c r="C90" s="448" t="s">
        <v>150</v>
      </c>
      <c r="D90" s="449"/>
      <c r="E90" s="449"/>
      <c r="F90" s="450"/>
      <c r="G90" s="259"/>
      <c r="H90" s="328">
        <f>+H88-AN51</f>
        <v>-476.50800000001618</v>
      </c>
      <c r="I90" s="11"/>
      <c r="J90" s="242"/>
      <c r="K90" s="456"/>
      <c r="L90" s="457"/>
      <c r="M90" s="464"/>
      <c r="N90" s="466"/>
      <c r="O90" s="467"/>
      <c r="P90" s="467"/>
      <c r="Q90" s="467"/>
      <c r="R90" s="467"/>
      <c r="S90" s="467"/>
      <c r="T90" s="467"/>
      <c r="U90" s="468"/>
      <c r="V90" s="322"/>
      <c r="W90" s="322"/>
      <c r="X90" s="11"/>
      <c r="Y90" s="11"/>
      <c r="Z90" s="96"/>
      <c r="AA90" s="11"/>
      <c r="AB90" s="96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</row>
    <row r="91" spans="2:40" ht="13.9" customHeight="1" thickBot="1">
      <c r="B91" s="309"/>
      <c r="C91" s="310"/>
      <c r="D91" s="311"/>
      <c r="E91" s="311"/>
      <c r="F91" s="311"/>
      <c r="G91" s="259"/>
      <c r="H91" s="329"/>
      <c r="I91" s="11"/>
      <c r="J91" s="288"/>
      <c r="K91" s="372"/>
      <c r="L91" s="373"/>
      <c r="M91" s="374"/>
      <c r="N91" s="378"/>
      <c r="O91" s="379"/>
      <c r="P91" s="379"/>
      <c r="Q91" s="379"/>
      <c r="R91" s="379"/>
      <c r="S91" s="379"/>
      <c r="T91" s="379"/>
      <c r="U91" s="380"/>
      <c r="V91" s="322"/>
      <c r="W91" s="322"/>
      <c r="X91" s="11"/>
      <c r="Y91" s="11"/>
      <c r="Z91" s="96"/>
      <c r="AA91" s="11"/>
      <c r="AB91" s="96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</row>
    <row r="92" spans="2:40" ht="14.45" customHeight="1" thickTop="1">
      <c r="B92" s="330" t="s">
        <v>151</v>
      </c>
      <c r="C92" s="330"/>
      <c r="D92" s="331"/>
      <c r="E92" s="331"/>
      <c r="F92" s="331"/>
      <c r="G92" s="259"/>
      <c r="H92" s="329"/>
      <c r="I92" s="11"/>
      <c r="J92" s="288"/>
      <c r="K92" s="369" t="s">
        <v>152</v>
      </c>
      <c r="L92" s="370"/>
      <c r="M92" s="371"/>
      <c r="N92" s="375"/>
      <c r="O92" s="376"/>
      <c r="P92" s="376"/>
      <c r="Q92" s="376"/>
      <c r="R92" s="376"/>
      <c r="S92" s="376"/>
      <c r="T92" s="376"/>
      <c r="U92" s="377"/>
      <c r="V92" s="322"/>
      <c r="W92" s="322"/>
      <c r="X92" s="11"/>
      <c r="Y92" s="11"/>
      <c r="Z92" s="96"/>
      <c r="AA92" s="11"/>
      <c r="AB92" s="96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</row>
    <row r="93" spans="2:40" ht="15" thickBot="1">
      <c r="B93" s="266"/>
      <c r="C93" s="332" t="s">
        <v>153</v>
      </c>
      <c r="D93" s="306"/>
      <c r="E93" s="306"/>
      <c r="F93" s="307"/>
      <c r="G93" s="259"/>
      <c r="H93" s="333"/>
      <c r="I93" s="11"/>
      <c r="J93" s="242"/>
      <c r="K93" s="372"/>
      <c r="L93" s="373"/>
      <c r="M93" s="374"/>
      <c r="N93" s="378"/>
      <c r="O93" s="379"/>
      <c r="P93" s="379"/>
      <c r="Q93" s="379"/>
      <c r="R93" s="379"/>
      <c r="S93" s="379"/>
      <c r="T93" s="379"/>
      <c r="U93" s="380"/>
      <c r="V93" s="322"/>
      <c r="W93" s="322"/>
      <c r="X93" s="11"/>
      <c r="Y93" s="11"/>
      <c r="Z93" s="96"/>
      <c r="AA93" s="11"/>
      <c r="AB93" s="96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</row>
    <row r="94" spans="2:40" ht="15" thickTop="1">
      <c r="B94" s="266"/>
      <c r="C94" s="334"/>
      <c r="D94" s="335"/>
      <c r="E94" s="335"/>
      <c r="F94" s="307"/>
      <c r="G94" s="259"/>
      <c r="H94" s="336"/>
      <c r="I94" s="11"/>
      <c r="J94" s="337"/>
      <c r="K94" s="337"/>
      <c r="L94" s="338"/>
      <c r="M94" s="337"/>
      <c r="N94" s="337"/>
      <c r="O94" s="337"/>
      <c r="P94" s="337"/>
      <c r="Q94" s="338"/>
      <c r="R94" s="337"/>
      <c r="S94" s="337"/>
      <c r="T94" s="337"/>
      <c r="U94" s="338"/>
      <c r="V94" s="337"/>
      <c r="W94" s="337"/>
      <c r="X94" s="339"/>
      <c r="Y94" s="339"/>
      <c r="Z94" s="237"/>
      <c r="AA94" s="339"/>
      <c r="AB94" s="237"/>
      <c r="AC94" s="339"/>
      <c r="AD94" s="339"/>
      <c r="AE94" s="339"/>
      <c r="AF94" s="11"/>
      <c r="AG94" s="11"/>
      <c r="AH94" s="11"/>
      <c r="AI94" s="11"/>
      <c r="AJ94" s="11"/>
      <c r="AK94" s="11"/>
      <c r="AL94" s="11"/>
      <c r="AM94" s="11"/>
      <c r="AN94" s="11"/>
    </row>
    <row r="95" spans="2:40" ht="14.25">
      <c r="B95" s="266"/>
      <c r="C95" s="340"/>
      <c r="D95" s="340"/>
      <c r="E95" s="340"/>
      <c r="F95" s="341"/>
      <c r="G95" s="259"/>
      <c r="H95" s="336"/>
      <c r="I95" s="11"/>
      <c r="J95" s="337"/>
      <c r="K95" s="347" t="s">
        <v>155</v>
      </c>
      <c r="L95" s="347"/>
      <c r="M95" s="347"/>
      <c r="N95" s="347"/>
      <c r="O95" s="347"/>
      <c r="P95" s="347"/>
      <c r="Q95" s="347"/>
      <c r="R95" s="347"/>
      <c r="S95" s="347"/>
      <c r="T95" s="347"/>
      <c r="U95" s="347"/>
      <c r="V95" s="337"/>
      <c r="W95" s="337"/>
      <c r="X95" s="339"/>
      <c r="Y95" s="339"/>
      <c r="Z95" s="237"/>
      <c r="AA95" s="339"/>
      <c r="AB95" s="237"/>
      <c r="AC95" s="339"/>
      <c r="AD95" s="339"/>
      <c r="AE95" s="339"/>
      <c r="AF95" s="11"/>
      <c r="AG95" s="11"/>
      <c r="AH95" s="11"/>
      <c r="AI95" s="11"/>
      <c r="AJ95" s="11"/>
      <c r="AK95" s="11"/>
      <c r="AL95" s="11"/>
      <c r="AM95" s="11"/>
      <c r="AN95" s="11"/>
    </row>
    <row r="96" spans="2:40" ht="14.25">
      <c r="B96" s="266"/>
      <c r="C96" s="340"/>
      <c r="D96" s="340"/>
      <c r="E96" s="340"/>
      <c r="F96" s="341"/>
      <c r="G96" s="259"/>
      <c r="H96" s="336"/>
      <c r="I96" s="11"/>
      <c r="J96" s="337"/>
      <c r="K96" s="337"/>
      <c r="L96" s="338"/>
      <c r="M96" s="337"/>
      <c r="N96" s="337"/>
      <c r="O96" s="337"/>
      <c r="P96" s="337"/>
      <c r="Q96" s="338"/>
      <c r="R96" s="337"/>
      <c r="S96" s="337"/>
      <c r="T96" s="337"/>
      <c r="U96" s="338"/>
      <c r="V96" s="337"/>
      <c r="W96" s="337"/>
      <c r="X96" s="339"/>
      <c r="Y96" s="339"/>
      <c r="Z96" s="237"/>
      <c r="AA96" s="339"/>
      <c r="AB96" s="237"/>
      <c r="AC96" s="339"/>
      <c r="AD96" s="339"/>
      <c r="AE96" s="339"/>
      <c r="AF96" s="11"/>
      <c r="AG96" s="11"/>
      <c r="AH96" s="11"/>
      <c r="AI96" s="11"/>
      <c r="AJ96" s="11"/>
      <c r="AK96" s="11"/>
      <c r="AL96" s="11"/>
      <c r="AM96" s="11"/>
      <c r="AN96" s="11"/>
    </row>
    <row r="97" spans="2:40" ht="14.25">
      <c r="B97" s="266"/>
      <c r="C97" s="340"/>
      <c r="D97" s="340"/>
      <c r="E97" s="340"/>
      <c r="F97" s="341"/>
      <c r="G97" s="259"/>
      <c r="H97" s="336"/>
      <c r="I97" s="11"/>
      <c r="J97" s="337"/>
      <c r="K97" s="337"/>
      <c r="L97" s="338"/>
      <c r="M97" s="337"/>
      <c r="N97" s="337"/>
      <c r="O97" s="337"/>
      <c r="P97" s="337"/>
      <c r="Q97" s="338"/>
      <c r="R97" s="337"/>
      <c r="S97" s="337"/>
      <c r="T97" s="337"/>
      <c r="U97" s="338"/>
      <c r="V97" s="337"/>
      <c r="W97" s="337"/>
      <c r="X97" s="339"/>
      <c r="Y97" s="339"/>
      <c r="Z97" s="237"/>
      <c r="AA97" s="339"/>
      <c r="AB97" s="237"/>
      <c r="AC97" s="339"/>
      <c r="AD97" s="339"/>
      <c r="AE97" s="339"/>
      <c r="AF97" s="11"/>
      <c r="AG97" s="11"/>
      <c r="AH97" s="11"/>
      <c r="AI97" s="11"/>
      <c r="AJ97" s="11"/>
      <c r="AK97" s="11"/>
      <c r="AL97" s="11"/>
      <c r="AM97" s="11"/>
      <c r="AN97" s="11"/>
    </row>
    <row r="98" spans="2:40" ht="14.25">
      <c r="B98" s="266"/>
      <c r="C98" s="340"/>
      <c r="D98" s="340"/>
      <c r="E98" s="340"/>
      <c r="F98" s="341"/>
      <c r="G98" s="259"/>
      <c r="H98" s="336"/>
      <c r="I98" s="11"/>
      <c r="J98" s="337"/>
      <c r="K98" s="337"/>
      <c r="L98" s="338"/>
      <c r="M98" s="337"/>
      <c r="N98" s="337"/>
      <c r="O98" s="337"/>
      <c r="P98" s="337"/>
      <c r="Q98" s="338"/>
      <c r="R98" s="337"/>
      <c r="S98" s="337"/>
      <c r="T98" s="337"/>
      <c r="U98" s="338"/>
      <c r="V98" s="337"/>
      <c r="W98" s="337"/>
      <c r="X98" s="339"/>
      <c r="Y98" s="339"/>
      <c r="Z98" s="237"/>
      <c r="AA98" s="339"/>
      <c r="AB98" s="237"/>
      <c r="AC98" s="339"/>
      <c r="AD98" s="339"/>
      <c r="AE98" s="339"/>
      <c r="AF98" s="11"/>
      <c r="AG98" s="11"/>
      <c r="AH98" s="11"/>
      <c r="AI98" s="11"/>
      <c r="AJ98" s="11"/>
      <c r="AK98" s="11"/>
      <c r="AL98" s="11"/>
      <c r="AM98" s="11"/>
      <c r="AN98" s="11"/>
    </row>
    <row r="99" spans="2:40" ht="14.25">
      <c r="B99" s="266"/>
      <c r="C99" s="340"/>
      <c r="D99" s="340"/>
      <c r="E99" s="340"/>
      <c r="F99" s="341"/>
      <c r="G99" s="259"/>
      <c r="H99" s="336"/>
      <c r="I99" s="11"/>
      <c r="J99" s="337"/>
      <c r="K99" s="337"/>
      <c r="L99" s="338"/>
      <c r="M99" s="337"/>
      <c r="N99" s="337"/>
      <c r="O99" s="337"/>
      <c r="P99" s="337"/>
      <c r="Q99" s="338"/>
      <c r="R99" s="337"/>
      <c r="S99" s="337"/>
      <c r="T99" s="337"/>
      <c r="U99" s="338"/>
      <c r="V99" s="337"/>
      <c r="W99" s="337"/>
      <c r="X99" s="339"/>
      <c r="Y99" s="339"/>
      <c r="Z99" s="237"/>
      <c r="AA99" s="339"/>
      <c r="AB99" s="237"/>
      <c r="AC99" s="339"/>
      <c r="AD99" s="339"/>
      <c r="AE99" s="339"/>
      <c r="AF99" s="11"/>
      <c r="AG99" s="11"/>
      <c r="AH99" s="11"/>
      <c r="AI99" s="11"/>
      <c r="AJ99" s="11"/>
      <c r="AK99" s="11"/>
      <c r="AL99" s="11"/>
      <c r="AM99" s="11"/>
      <c r="AN99" s="11"/>
    </row>
    <row r="100" spans="2:40" ht="14.25">
      <c r="B100" s="266"/>
      <c r="C100" s="340"/>
      <c r="D100" s="340"/>
      <c r="E100" s="340"/>
      <c r="F100" s="341"/>
      <c r="G100" s="259"/>
      <c r="H100" s="336"/>
      <c r="I100" s="11"/>
      <c r="J100" s="337"/>
      <c r="K100" s="337"/>
      <c r="L100" s="338"/>
      <c r="M100" s="337"/>
      <c r="N100" s="337"/>
      <c r="O100" s="337"/>
      <c r="P100" s="337"/>
      <c r="Q100" s="338"/>
      <c r="R100" s="337"/>
      <c r="S100" s="337"/>
      <c r="T100" s="337"/>
      <c r="U100" s="338"/>
      <c r="V100" s="337"/>
      <c r="W100" s="337"/>
      <c r="X100" s="339"/>
      <c r="Y100" s="339"/>
      <c r="Z100" s="237"/>
      <c r="AA100" s="339"/>
      <c r="AB100" s="237"/>
      <c r="AC100" s="339"/>
      <c r="AD100" s="339"/>
      <c r="AE100" s="339"/>
      <c r="AF100" s="11"/>
      <c r="AG100" s="11"/>
      <c r="AH100" s="11"/>
      <c r="AI100" s="11"/>
      <c r="AJ100" s="11"/>
      <c r="AK100" s="11"/>
      <c r="AL100" s="11"/>
      <c r="AM100" s="11"/>
      <c r="AN100" s="11"/>
    </row>
    <row r="101" spans="2:40" ht="14.25">
      <c r="B101" s="266"/>
      <c r="C101" s="340"/>
      <c r="D101" s="340"/>
      <c r="E101" s="340"/>
      <c r="F101" s="341"/>
      <c r="G101" s="259"/>
      <c r="H101" s="336"/>
      <c r="I101" s="11"/>
      <c r="J101" s="337"/>
      <c r="K101" s="337"/>
      <c r="L101" s="338"/>
      <c r="M101" s="337"/>
      <c r="N101" s="337"/>
      <c r="O101" s="337"/>
      <c r="P101" s="337"/>
      <c r="Q101" s="338"/>
      <c r="R101" s="337"/>
      <c r="S101" s="337"/>
      <c r="T101" s="337"/>
      <c r="U101" s="338"/>
      <c r="V101" s="337"/>
      <c r="W101" s="337"/>
      <c r="X101" s="339"/>
      <c r="Y101" s="339"/>
      <c r="Z101" s="237"/>
      <c r="AA101" s="339"/>
      <c r="AB101" s="237"/>
      <c r="AC101" s="339"/>
      <c r="AD101" s="339"/>
      <c r="AE101" s="339"/>
      <c r="AF101" s="11"/>
      <c r="AG101" s="11"/>
      <c r="AH101" s="11"/>
      <c r="AI101" s="11"/>
      <c r="AJ101" s="11"/>
      <c r="AK101" s="11"/>
      <c r="AL101" s="11"/>
      <c r="AM101" s="11"/>
      <c r="AN101" s="11"/>
    </row>
    <row r="102" spans="2:40" ht="14.25">
      <c r="B102" s="266"/>
      <c r="C102" s="340"/>
      <c r="D102" s="340"/>
      <c r="E102" s="340"/>
      <c r="F102" s="341"/>
      <c r="G102" s="259"/>
      <c r="H102" s="336"/>
      <c r="I102" s="11"/>
      <c r="J102" s="337"/>
      <c r="K102" s="337"/>
      <c r="L102" s="338"/>
      <c r="M102" s="337"/>
      <c r="N102" s="337"/>
      <c r="O102" s="337"/>
      <c r="P102" s="337"/>
      <c r="Q102" s="338"/>
      <c r="R102" s="337"/>
      <c r="S102" s="337"/>
      <c r="T102" s="337"/>
      <c r="U102" s="338"/>
      <c r="V102" s="337"/>
      <c r="W102" s="337"/>
      <c r="X102" s="339"/>
      <c r="Y102" s="339"/>
      <c r="Z102" s="237"/>
      <c r="AA102" s="339"/>
      <c r="AB102" s="237"/>
      <c r="AC102" s="339"/>
      <c r="AD102" s="339"/>
      <c r="AE102" s="339"/>
      <c r="AF102" s="11"/>
      <c r="AG102" s="11"/>
      <c r="AH102" s="11"/>
      <c r="AI102" s="11"/>
      <c r="AJ102" s="11"/>
      <c r="AK102" s="11"/>
      <c r="AL102" s="11"/>
      <c r="AM102" s="11"/>
      <c r="AN102" s="11"/>
    </row>
    <row r="103" spans="2:40" ht="14.25">
      <c r="B103" s="342"/>
      <c r="C103" s="342"/>
      <c r="D103" s="342"/>
      <c r="E103" s="342"/>
      <c r="F103" s="342"/>
      <c r="G103" s="342"/>
      <c r="H103" s="343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  <c r="W103" s="344"/>
      <c r="X103" s="345"/>
      <c r="Y103" s="345"/>
      <c r="Z103" s="346"/>
      <c r="AA103" s="345"/>
      <c r="AB103" s="346"/>
      <c r="AC103" s="345"/>
      <c r="AD103" s="345"/>
      <c r="AE103" s="345"/>
    </row>
    <row r="104" spans="2:40">
      <c r="H104" s="345"/>
      <c r="I104" s="345"/>
      <c r="J104" s="345"/>
      <c r="K104" s="345"/>
      <c r="L104" s="346"/>
      <c r="M104" s="345"/>
      <c r="N104" s="345"/>
      <c r="O104" s="345"/>
      <c r="P104" s="345"/>
      <c r="Q104" s="346"/>
      <c r="R104" s="345"/>
      <c r="S104" s="345"/>
      <c r="T104" s="345"/>
      <c r="U104" s="346"/>
      <c r="V104" s="345"/>
      <c r="W104" s="345"/>
      <c r="X104" s="345"/>
      <c r="Y104" s="345"/>
      <c r="Z104" s="346"/>
      <c r="AA104" s="345"/>
      <c r="AB104" s="346"/>
      <c r="AC104" s="345"/>
      <c r="AD104" s="345"/>
      <c r="AE104" s="345"/>
    </row>
  </sheetData>
  <mergeCells count="81">
    <mergeCell ref="AI65:AL65"/>
    <mergeCell ref="K85:O87"/>
    <mergeCell ref="P85:P87"/>
    <mergeCell ref="K89:M91"/>
    <mergeCell ref="N89:U91"/>
    <mergeCell ref="A41:E41"/>
    <mergeCell ref="C90:F90"/>
    <mergeCell ref="A43:E43"/>
    <mergeCell ref="A45:E45"/>
    <mergeCell ref="A46:E46"/>
    <mergeCell ref="A47:E47"/>
    <mergeCell ref="A49:E49"/>
    <mergeCell ref="A51:E51"/>
    <mergeCell ref="A35:E35"/>
    <mergeCell ref="A37:E37"/>
    <mergeCell ref="A38:E38"/>
    <mergeCell ref="A39:E39"/>
    <mergeCell ref="A40:E40"/>
    <mergeCell ref="A27:E27"/>
    <mergeCell ref="A29:E29"/>
    <mergeCell ref="A31:E31"/>
    <mergeCell ref="A32:E32"/>
    <mergeCell ref="A33:E33"/>
    <mergeCell ref="A25:E25"/>
    <mergeCell ref="A12:E12"/>
    <mergeCell ref="A13:E13"/>
    <mergeCell ref="A15:E15"/>
    <mergeCell ref="A16:E16"/>
    <mergeCell ref="A17:E17"/>
    <mergeCell ref="A18:E18"/>
    <mergeCell ref="A19:E19"/>
    <mergeCell ref="A21:E21"/>
    <mergeCell ref="A22:E22"/>
    <mergeCell ref="A23:E23"/>
    <mergeCell ref="A24:E24"/>
    <mergeCell ref="AI8:AI9"/>
    <mergeCell ref="AJ8:AJ9"/>
    <mergeCell ref="AK8:AK9"/>
    <mergeCell ref="AL8:AL9"/>
    <mergeCell ref="AN8:AN9"/>
    <mergeCell ref="A11:E11"/>
    <mergeCell ref="AB8:AB9"/>
    <mergeCell ref="AD8:AD9"/>
    <mergeCell ref="AE8:AE9"/>
    <mergeCell ref="AF8:AF9"/>
    <mergeCell ref="M8:M9"/>
    <mergeCell ref="N8:N9"/>
    <mergeCell ref="O8:O9"/>
    <mergeCell ref="P8:P9"/>
    <mergeCell ref="Q8:Q9"/>
    <mergeCell ref="S8:S9"/>
    <mergeCell ref="F8:F9"/>
    <mergeCell ref="H8:H9"/>
    <mergeCell ref="I8:I9"/>
    <mergeCell ref="J8:J9"/>
    <mergeCell ref="K8:K9"/>
    <mergeCell ref="AB5:AB7"/>
    <mergeCell ref="L8:L9"/>
    <mergeCell ref="AN5:AN7"/>
    <mergeCell ref="I6:Q6"/>
    <mergeCell ref="AD6:AG6"/>
    <mergeCell ref="AH6:AH7"/>
    <mergeCell ref="AI6:AK6"/>
    <mergeCell ref="AL6:AL7"/>
    <mergeCell ref="AD5:AL5"/>
    <mergeCell ref="AG8:AG9"/>
    <mergeCell ref="AH8:AH9"/>
    <mergeCell ref="T8:T9"/>
    <mergeCell ref="U8:U9"/>
    <mergeCell ref="W8:W9"/>
    <mergeCell ref="X8:X9"/>
    <mergeCell ref="Y8:Y9"/>
    <mergeCell ref="K95:U95"/>
    <mergeCell ref="I3:K3"/>
    <mergeCell ref="H5:Q5"/>
    <mergeCell ref="S5:U6"/>
    <mergeCell ref="W5:Z6"/>
    <mergeCell ref="Z8:Z9"/>
    <mergeCell ref="H42:Q42"/>
    <mergeCell ref="K92:M93"/>
    <mergeCell ref="N92:U93"/>
  </mergeCells>
  <dataValidations count="1">
    <dataValidation type="custom" allowBlank="1" showInputMessage="1" showErrorMessage="1" sqref="F13 AI66:AL66 AM65 AN66 AN53:AN55 AL49:AL52 AB49:AB52 U53:U57 L49:L52 AB64 H64:Q64 U31:U33 AK31:AK33 AL29:AL33 F51 H51:K51 M51:Q51 S51:U51 W51:Z51 AD51:AK51 AN51 AN49 AN45:AN47 AN43 AN37:AN41 AN35 AN29:AN33 AN27 AN21:AN25 AN15:AN19 AN11:AN13 AL43:AL47 AK37:AL41 AD64:AL64 AK27:AL27 AK21:AL25 AK15:AL19 AK11:AL13 AD49:AK49 AK45:AK47 AD43:AK43 AD41:AJ41 AD29:AK29 AH25:AK25 AH19:AJ19 AD13:AJ13 AG45:AG47 AG37:AG41 AG29:AG35 AG27 AD25:AF25 AG21:AG25 AD19:AF19 AG15:AG19 AG11:AG13 W64:Z64 AB45:AB47 AB43 AB37:AB41 AB29:AB35 AB27 AB21:AB25 AB15:AB19 AB11:AB13 W49:Z49 Z45:Z47 W43:Z43 Z37:Z40 W41:Z41 W35:Y35 Z31:Z35 W29:Z29 Z27 W25:Y25 Z21:Z25 W19:Y19 Z15:Z19 Z11:Z13 W13:Y13 S64:U64 S49:U49 U45:U47 S43:U43 S41:T41 U37:U41 AD35:AL35 U27:U29 S29:T29 S25:T25 U21:U25 S19:T19 U15:U19 S13:T13 U11:U13 M49:Q49 S35:U35 P45:Q47 H43:Q43 H41:O41 P37:Q41 H35:Q35 P31:Q33 H29:Q29 P27:Q27 P21:Q25 H25:O25 H19:O19 P11:Q13 P15:Q19 M13:O13 AN64 H49:K49 F64 F49 F43 F41 L37:L41 F35 L29:L33 L27 F29 F25 L15:L19 F19 L11:L13 H13:K13">
      <formula1>0</formula1>
    </dataValidation>
  </dataValidations>
  <pageMargins left="0.39370078740157483" right="0.15748031496062992" top="0.23622047244094491" bottom="0.47244094488188981" header="0.51181102362204722" footer="0.51181102362204722"/>
  <pageSetup paperSize="8" scale="3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Azienda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Tola Franca</dc:creator>
  <cp:lastModifiedBy>Tola Franca</cp:lastModifiedBy>
  <cp:lastPrinted>2021-07-29T10:35:04Z</cp:lastPrinted>
  <dcterms:created xsi:type="dcterms:W3CDTF">2021-07-28T11:27:51Z</dcterms:created>
  <dcterms:modified xsi:type="dcterms:W3CDTF">2021-08-02T09:55:33Z</dcterms:modified>
</cp:coreProperties>
</file>